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drawings/drawing3.xml" ContentType="application/vnd.openxmlformats-officedocument.drawing+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026"/>
  <workbookPr showInkAnnotation="0" defaultThemeVersion="124226"/>
  <mc:AlternateContent xmlns:mc="http://schemas.openxmlformats.org/markup-compatibility/2006">
    <mc:Choice Requires="x15">
      <x15ac:absPath xmlns:x15ac="http://schemas.microsoft.com/office/spreadsheetml/2010/11/ac" url="https://cosatx.sharepoint.com/sites/PolicyTeam/Shared Documents/HTC/2025/0-9% Application/"/>
    </mc:Choice>
  </mc:AlternateContent>
  <xr:revisionPtr revIDLastSave="0" documentId="8_{0C774CDF-A6CB-44CC-85E4-3CF51995B868}" xr6:coauthVersionLast="47" xr6:coauthVersionMax="47" xr10:uidLastSave="{00000000-0000-0000-0000-000000000000}"/>
  <bookViews>
    <workbookView xWindow="-108" yWindow="-108" windowWidth="23256" windowHeight="14016" tabRatio="686" xr2:uid="{00000000-000D-0000-FFFF-FFFF00000000}"/>
  </bookViews>
  <sheets>
    <sheet name="Cover Sheet" sheetId="2" r:id="rId1"/>
    <sheet name="Instructions" sheetId="10" r:id="rId2"/>
    <sheet name="Submission Checklist" sheetId="4" r:id="rId3"/>
    <sheet name="Resolutions Requested" sheetId="8" r:id="rId4"/>
    <sheet name="Applicant Information" sheetId="7" r:id="rId5"/>
    <sheet name="Development Information" sheetId="6" r:id="rId6"/>
    <sheet name="Neighborhood Information" sheetId="1" r:id="rId7"/>
    <sheet name="Certification" sheetId="9" r:id="rId8"/>
    <sheet name="Scoring" sheetId="5" r:id="rId9"/>
  </sheets>
  <definedNames>
    <definedName name="_xlnm.Print_Area" localSheetId="5">'Development Information'!$B$89:$E$111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Q59" i="7" l="1"/>
  <c r="Q57" i="7"/>
  <c r="N160" i="6"/>
  <c r="P61" i="7" l="1"/>
  <c r="P25" i="1"/>
  <c r="Q27" i="1"/>
  <c r="R27" i="1" s="1"/>
  <c r="Q26" i="1"/>
  <c r="P27" i="1"/>
  <c r="P26" i="1"/>
  <c r="R26" i="1" l="1"/>
  <c r="R28" i="1" s="1"/>
  <c r="O28" i="1" s="1"/>
  <c r="F28" i="1" s="1"/>
  <c r="F16" i="1" l="1"/>
  <c r="F19" i="1" s="1"/>
  <c r="G17" i="5" s="1"/>
  <c r="V4" i="1"/>
  <c r="V3" i="1"/>
  <c r="V2" i="1"/>
  <c r="H156" i="6"/>
  <c r="H109" i="6"/>
  <c r="H137" i="6" s="1"/>
  <c r="G11" i="5" l="1"/>
  <c r="Q45" i="6" l="1"/>
  <c r="Q46" i="6"/>
  <c r="R42" i="6"/>
  <c r="R43" i="6"/>
  <c r="U44" i="6"/>
  <c r="T44" i="6"/>
  <c r="S44" i="6"/>
  <c r="R44" i="6"/>
  <c r="P60" i="7"/>
  <c r="P59" i="7"/>
  <c r="P62" i="7" s="1"/>
  <c r="G7" i="5" s="1"/>
  <c r="Q58" i="7"/>
  <c r="Q53" i="7" s="1"/>
  <c r="G6" i="5" l="1"/>
  <c r="Z22" i="1" l="1"/>
  <c r="G38" i="6" l="1"/>
  <c r="W30" i="1" l="1"/>
  <c r="W29" i="1"/>
  <c r="Y22" i="1"/>
  <c r="X22" i="1"/>
  <c r="W22" i="1"/>
  <c r="V22" i="1"/>
  <c r="V21" i="1"/>
  <c r="V1" i="1"/>
  <c r="W5" i="1" s="1"/>
  <c r="G16" i="5" s="1"/>
  <c r="O160" i="6"/>
  <c r="L160" i="6"/>
  <c r="C73" i="6"/>
  <c r="G12" i="5"/>
  <c r="V23" i="1" l="1"/>
  <c r="G18" i="5" s="1"/>
  <c r="X29" i="1"/>
  <c r="Q160" i="6"/>
  <c r="F164" i="6" s="1"/>
  <c r="G13" i="5" s="1"/>
  <c r="R46" i="6"/>
  <c r="S45" i="6"/>
  <c r="R45" i="6"/>
  <c r="D38" i="6"/>
  <c r="F31" i="1" l="1"/>
  <c r="G19" i="5" s="1"/>
  <c r="V44" i="6"/>
  <c r="W44" i="6" s="1"/>
  <c r="G10" i="5" s="1"/>
  <c r="G5" i="5"/>
  <c r="G4" i="5"/>
  <c r="J37" i="6" l="1"/>
  <c r="J34" i="6"/>
  <c r="J35" i="6"/>
  <c r="J36" i="6"/>
  <c r="J33" i="6"/>
  <c r="E38" i="6"/>
  <c r="F38" i="6"/>
  <c r="H38" i="6"/>
  <c r="I38" i="6"/>
  <c r="C38" i="6"/>
  <c r="J38" i="6" l="1"/>
  <c r="G21" i="5" l="1"/>
</calcChain>
</file>

<file path=xl/sharedStrings.xml><?xml version="1.0" encoding="utf-8"?>
<sst xmlns="http://schemas.openxmlformats.org/spreadsheetml/2006/main" count="471" uniqueCount="430">
  <si>
    <t>Development Name</t>
  </si>
  <si>
    <t>Census Tract</t>
  </si>
  <si>
    <t>Total Units</t>
  </si>
  <si>
    <t>Bedrooms</t>
  </si>
  <si>
    <t>Market Rate</t>
  </si>
  <si>
    <t>Total</t>
  </si>
  <si>
    <t>Request for Resolutions from the City of San Antonio for 9% Housing Tax Credits</t>
  </si>
  <si>
    <t>Date:</t>
  </si>
  <si>
    <t>Elderly</t>
  </si>
  <si>
    <t>District 1</t>
  </si>
  <si>
    <t>District 2</t>
  </si>
  <si>
    <t>District 3</t>
  </si>
  <si>
    <t>District 4</t>
  </si>
  <si>
    <t>District 5</t>
  </si>
  <si>
    <t>District 6</t>
  </si>
  <si>
    <t>District 7</t>
  </si>
  <si>
    <t>District 8</t>
  </si>
  <si>
    <t>District 9</t>
  </si>
  <si>
    <t>District 10</t>
  </si>
  <si>
    <t>ETJ</t>
  </si>
  <si>
    <t>Development Address, City, State, Zip</t>
  </si>
  <si>
    <t>Applicant Information Form</t>
  </si>
  <si>
    <t>Responsible Officer</t>
  </si>
  <si>
    <t>Title</t>
  </si>
  <si>
    <t>Phone</t>
  </si>
  <si>
    <t>Email</t>
  </si>
  <si>
    <t>New Construction</t>
  </si>
  <si>
    <t>Adaptive Reuse</t>
  </si>
  <si>
    <t>Reconstruction</t>
  </si>
  <si>
    <t>Rehabilitation</t>
  </si>
  <si>
    <t>Single Family</t>
  </si>
  <si>
    <t>Mixed-Use</t>
  </si>
  <si>
    <t>Senior Housing</t>
  </si>
  <si>
    <t>Applicant Address, City, State, Zip</t>
  </si>
  <si>
    <t>Project Schedule</t>
  </si>
  <si>
    <t>Applicant (Organization)</t>
  </si>
  <si>
    <t>0 (Efficiency)</t>
  </si>
  <si>
    <t>Family</t>
  </si>
  <si>
    <t>Permanent Supportive Housing</t>
  </si>
  <si>
    <t>Submission Checklist</t>
  </si>
  <si>
    <t>Certification</t>
  </si>
  <si>
    <r>
      <t xml:space="preserve">To the Certifying Officer: </t>
    </r>
    <r>
      <rPr>
        <i/>
        <sz val="11"/>
        <color theme="1"/>
        <rFont val="Calibri"/>
        <family val="2"/>
        <scheme val="minor"/>
      </rPr>
      <t>Please read the following statements and initial by each to indicate your agreement:</t>
    </r>
  </si>
  <si>
    <t>I/we understand that the information provided, including all financial information, is subject to verification by the City of San Antonio, the Texas Department of Housing and Community Affairs, Internal Revenue Service, and/or the U.S. Department of Housing and Urban Development.</t>
  </si>
  <si>
    <t>I/we agree to provide documentation supporting claims made in this application should they be requested.</t>
  </si>
  <si>
    <t>I/we hereby certify that the statements made on this application are true and correct to the best of my/our knowledge.</t>
  </si>
  <si>
    <t>PENALTY FOR FALSE OR FRAUDULENT STATEMENT:</t>
  </si>
  <si>
    <t>Certifying Officer Name (Print)</t>
  </si>
  <si>
    <t>Certifying Officer Title (Print)</t>
  </si>
  <si>
    <t xml:space="preserve">NOTE: Certifying Officer must have documented authority to enter into a contract or to execute an instrument in the name of and on behalf of the organization. </t>
  </si>
  <si>
    <t>Concerted Revitalization Plan</t>
  </si>
  <si>
    <t>Resolutions and Requests from the City of San Antonio</t>
  </si>
  <si>
    <t>Resolution of Support</t>
  </si>
  <si>
    <t>Resolution of No Objection</t>
  </si>
  <si>
    <t>One-Mile/Three-Year Rule Waiver</t>
  </si>
  <si>
    <t>Owner/General Partner/Developer Experience</t>
  </si>
  <si>
    <t>At least seven (7) affordable multifamily housing developments and/or Section 42/142/HOME projects in service for more than three (3) years</t>
  </si>
  <si>
    <t>At least three (3) affordable multifamily housing developments and/or Section 42/142/HOME projects in service for more than three (3) years</t>
  </si>
  <si>
    <t>At least one (1) affordable multifamily housing development and/or Section 42/142/HOME project in service for more than three (3) years</t>
  </si>
  <si>
    <t>None of the above are applicable</t>
  </si>
  <si>
    <t>Property Manager Experience</t>
  </si>
  <si>
    <t>At least seven (7) affordable multifamily housing developments and/or Section 42/142/HOME projects managed for more than three (3) years</t>
  </si>
  <si>
    <t>At least three (3) affordable multifamily housing developments and/or Section 42/142/HOME projects managed for more than three (3) years</t>
  </si>
  <si>
    <t>At least one (1) affordable multifamily housing development and/or Section 42/142/HOME project managed for more than three (3) years</t>
  </si>
  <si>
    <t>To receive these points, the qualified nonprofit organization, SBEDA-eligible firm, or certified Historically Underutilized Business (HUB) must have controlling interest (e.g., greater than 50 percent ownership in the General Partner) in the project. If ownership is a limited partnership, the nonprofit organization or SBEDA/HUB must be the Managing General Partner. If ownership is a limited liability company, the nonprofit or SBEDA/HUB must be the controlling Managing Member. Additionally, the nonprofit entity, its affiliate or subsidiary, or the SBEDA/HUB must be the developer or a co‐developer of the project.
The nonprofit organization or SBEDA/HUB is not required to elect to apply under the State’s Nonprofit Set-aside in order to receive these points.
SBEDA-eligible firms are defined as firms/businesses that are certified as a Small Business Enterprise (SBE) by the South Central Texas Regional Certification Agency (SCTRCA) and are either headquartered or have a significant business presence within the San Antonio Metropolitan Statistical Area (SAMSA). To have a significant business presence a firm/business must reside in the SAMSA for at least one year from which 20% of its employees are regularly based. The SAMSA consists of Atascosa, Bandera, Bexar, Comal, Guadalupe, Kendall, Medina and Wilson, Texas counties. SBEDA eligibility can be verified through the link http://www.sanantonio.gov/purchasing/vendorinformation/cosavendorlisting.
The City of San Antonio has adopted the SBEDA Ordinance (Ordinance No. 2016-05-19-0367 and as amended), which is posted on City’s Economic Development website page and also is available in hard copy form upon request to City (http://www.sanantonio.gov/SBO/Small-Business-Development-Advocacy-Program/Revised-SBEDA-Ordinance). For further clarification, please contact the Small Business Office at (210) 207-3922.</t>
  </si>
  <si>
    <t>Nonprofit Organization Participation in the Proposed Development</t>
  </si>
  <si>
    <t>A. Nonprofit organization or SBEDA/HUB has controlling interest (at least 50 percent) in the project; OR</t>
  </si>
  <si>
    <t>B. Nonprofit organization or SBEDA/HUB is the Managing General Partner in a limited partnership for the proposed development; OR</t>
  </si>
  <si>
    <t>C. Nonprofit organization or SBEDA/HUB is the controlling Managing Member of the limited liability company proposing the development</t>
  </si>
  <si>
    <t>D. None of the above are applicable</t>
  </si>
  <si>
    <t>A. 5</t>
  </si>
  <si>
    <t>B. 5</t>
  </si>
  <si>
    <t>C. 5</t>
  </si>
  <si>
    <t>D. 0</t>
  </si>
  <si>
    <r>
      <t>d.</t>
    </r>
    <r>
      <rPr>
        <sz val="11"/>
        <color theme="1"/>
        <rFont val="Calibri"/>
        <family val="2"/>
        <scheme val="minor"/>
      </rPr>
      <t>       None of the above are applicable</t>
    </r>
  </si>
  <si>
    <t>No- 0 points</t>
  </si>
  <si>
    <t>Environmental report(s)has/have been completed</t>
  </si>
  <si>
    <t>No (0 points)</t>
  </si>
  <si>
    <t>Market Feasibility Study/Report is complete or in progress, showing support for the applicable project</t>
  </si>
  <si>
    <t>Neighborhood/ Site Information</t>
  </si>
  <si>
    <t>Yes (5 points)</t>
  </si>
  <si>
    <t>Yes</t>
  </si>
  <si>
    <t xml:space="preserve">No </t>
  </si>
  <si>
    <t xml:space="preserve">If yes, which plan? </t>
  </si>
  <si>
    <t>Score Sheet</t>
  </si>
  <si>
    <t>Applicant Information</t>
  </si>
  <si>
    <t>Development Information</t>
  </si>
  <si>
    <t>Development Information Form</t>
  </si>
  <si>
    <t>Site Control</t>
  </si>
  <si>
    <t>Neighborhood/Site Information</t>
  </si>
  <si>
    <t>Total Score</t>
  </si>
  <si>
    <t>Development Name:</t>
  </si>
  <si>
    <t>U.S.C. Title 18, Sec. 1001, Provides: "Whoever, in any matter within the jurisdiction or any department or agency of the United States knowingly and willingly falsifies…or makes any false writing or document knowing the same to contain any false, fictitious or fraudulent statement or entry shall be fined not more than $10,000 or imprisoned not more than five years, or both."</t>
  </si>
  <si>
    <t>Signature of Certifying Officer</t>
  </si>
  <si>
    <t xml:space="preserve">I/we certify that I/we understand that false statements or fraudulent information are immediate grounds for denial of this application. </t>
  </si>
  <si>
    <t>I/we understand that receipt of a Resolution of Support or No Objection by the City of San Antonio does not constitute a formal endorsement of the development proposal itself by City staff or elected officials, not does it constitute an agreement to provide funding, permits, or any other approvals related to this development</t>
  </si>
  <si>
    <t>Rent for 30% Units</t>
  </si>
  <si>
    <t>Rent for 50% Units</t>
  </si>
  <si>
    <t>Rent for 60% Units</t>
  </si>
  <si>
    <t>Rent for 80% Units</t>
  </si>
  <si>
    <t>Rent for Market Rate Units</t>
  </si>
  <si>
    <t>HOME</t>
  </si>
  <si>
    <t>CDBG</t>
  </si>
  <si>
    <t>SAWS Fee Waiver</t>
  </si>
  <si>
    <t>City Fee Waiver</t>
  </si>
  <si>
    <t>CCDO Loan</t>
  </si>
  <si>
    <t>CCDO/City Tax Rebates</t>
  </si>
  <si>
    <t>Census tract with 20% or more of its units supported by tax credits</t>
  </si>
  <si>
    <t>Census tract with a poverty rate of 40% or more</t>
  </si>
  <si>
    <t>Please indicate which Resolution you are requesting</t>
  </si>
  <si>
    <t>Please indicate any additional clauses you are requesting be included in your Resolution</t>
  </si>
  <si>
    <t>Please indicate which letter(s) you are requesting from staff</t>
  </si>
  <si>
    <t>Rent for 40% Units</t>
  </si>
  <si>
    <t>Deeper Affordability (Up to 20 points)</t>
  </si>
  <si>
    <t>Affordability Level</t>
  </si>
  <si>
    <t>30% AMI</t>
  </si>
  <si>
    <t>40% AMI</t>
  </si>
  <si>
    <t>50% AMI</t>
  </si>
  <si>
    <t>60% AMI</t>
  </si>
  <si>
    <t>80% AMI</t>
  </si>
  <si>
    <t>A. (20 points)</t>
  </si>
  <si>
    <t>N/A (0 points)</t>
  </si>
  <si>
    <t>A. (15 points)</t>
  </si>
  <si>
    <t>B. (15 points)</t>
  </si>
  <si>
    <t>C. (15 points)</t>
  </si>
  <si>
    <t>A. (10 points)</t>
  </si>
  <si>
    <t>B. (10 points)</t>
  </si>
  <si>
    <r>
      <t xml:space="preserve">Summary of Affordability- </t>
    </r>
    <r>
      <rPr>
        <sz val="11"/>
        <color theme="1"/>
        <rFont val="Calibri"/>
        <family val="2"/>
        <scheme val="minor"/>
      </rPr>
      <t>Please indicate the number of units planned by AMI and number of bedrooms below.</t>
    </r>
  </si>
  <si>
    <t>Other-</t>
  </si>
  <si>
    <t>Funding Source</t>
  </si>
  <si>
    <t>Anticipated Amount</t>
  </si>
  <si>
    <r>
      <rPr>
        <b/>
        <sz val="11"/>
        <color indexed="8"/>
        <rFont val="Calibri"/>
        <family val="2"/>
        <scheme val="minor"/>
      </rPr>
      <t xml:space="preserve">Funding Sources - </t>
    </r>
    <r>
      <rPr>
        <sz val="11"/>
        <color indexed="8"/>
        <rFont val="Calibri"/>
        <family val="2"/>
        <scheme val="minor"/>
      </rPr>
      <t>Please indicate other anticipated funding sources and funding amounts. You can change descriptions and/or add rows if needed.</t>
    </r>
  </si>
  <si>
    <t>Council Member Notification</t>
  </si>
  <si>
    <t>Name and position of person met with</t>
  </si>
  <si>
    <t>Multifamily</t>
  </si>
  <si>
    <t>In person</t>
  </si>
  <si>
    <t>On the phone</t>
  </si>
  <si>
    <t>Projected TDHCA Governing Board Meeting</t>
  </si>
  <si>
    <t>Projected Financial Closing Date</t>
  </si>
  <si>
    <t>Projected Construction Start Date</t>
  </si>
  <si>
    <t>Projected Construction Completion Date</t>
  </si>
  <si>
    <t>Projected Placed in Service Date</t>
  </si>
  <si>
    <t xml:space="preserve">Application Contact </t>
  </si>
  <si>
    <t>Points Claimed</t>
  </si>
  <si>
    <t>Amenity Name</t>
  </si>
  <si>
    <t>Proximity to a park, indoor, or outdoor recreation area</t>
  </si>
  <si>
    <t>Proximity to public transportation</t>
  </si>
  <si>
    <t>Proximity to a full service grocery store</t>
  </si>
  <si>
    <t>Proximity to a pharmacy</t>
  </si>
  <si>
    <t>Proximity to a medical center</t>
  </si>
  <si>
    <t>Controlled gated access</t>
  </si>
  <si>
    <t>Security cameras</t>
  </si>
  <si>
    <t>Fitness center</t>
  </si>
  <si>
    <t>Children's playscape or splash pad</t>
  </si>
  <si>
    <t>Swimming pool</t>
  </si>
  <si>
    <t>Dog park</t>
  </si>
  <si>
    <t>Lighted pathways</t>
  </si>
  <si>
    <t>Community garden</t>
  </si>
  <si>
    <t>Sports court</t>
  </si>
  <si>
    <t>High speed internet services</t>
  </si>
  <si>
    <t>On-site renewable energy</t>
  </si>
  <si>
    <t>Energy efficient roof materials used</t>
  </si>
  <si>
    <t>Water Saver plants used in landscaping</t>
  </si>
  <si>
    <t>Exterior lights comply with "Dark Sky" standards</t>
  </si>
  <si>
    <t>Qualifying Standard</t>
  </si>
  <si>
    <t>No</t>
  </si>
  <si>
    <t>In-unit microwave</t>
  </si>
  <si>
    <t>Max Points</t>
  </si>
  <si>
    <t>TIF</t>
  </si>
  <si>
    <t>Proximity to a library</t>
  </si>
  <si>
    <t>Proximity to Community Organization</t>
  </si>
  <si>
    <t xml:space="preserve">Equipped with a variety of fitness equipment (at least one item for every 40 Units). Choose from the following: stationary bicycle, elliptical trainer, treadmill, rowing machine, universal gym, multi-functional weight bench, stair-climber, dumbbell set, or other similar equipment. Equipment shall be commercial use grade or quality.  Fitness center must be located indoors or be a designated room with climate control and allow for after-hours access.  </t>
  </si>
  <si>
    <t xml:space="preserve">Controlled gate access for entrance and exit areas, intended to provide access that is limited to the Development’s tenancy. </t>
  </si>
  <si>
    <t>Walking/jogging path</t>
  </si>
  <si>
    <t xml:space="preserve">At least one tennis, basketball, volleyball, soccer etc. </t>
  </si>
  <si>
    <t>Fully enclosed area (the perimeter fencing may be used for part of the enclosure) and intended for tenant owned dogs to run off leash.</t>
  </si>
  <si>
    <t>At least one swimming pool.</t>
  </si>
  <si>
    <t xml:space="preserve">Twenty-four hour, seven days a week monitored camera/security system in each building.  Monitoring may be on-site or off-site. </t>
  </si>
  <si>
    <t xml:space="preserve">Accessible walking/jogging path, equivalent to the perimeter of the Development or a length that reasonably achieves the same result, separate from a sidewalk and in addition to required accessible routes to Units or other amenities. </t>
  </si>
  <si>
    <t xml:space="preserve">Lighted pathways along all accessible routes. </t>
  </si>
  <si>
    <t>Resident-run community garden with annual soil preparation and mulch provided by the Owner and access to water.</t>
  </si>
  <si>
    <t>BBQ grill and picnic table</t>
  </si>
  <si>
    <t>At least one of each for every 50 Units.</t>
  </si>
  <si>
    <t>Business center with workstations and seating internet access, 1 printer and at least one scanner which may be integrated with the printer, and either 2 desktop computers or laptops available to check-out upon request.</t>
  </si>
  <si>
    <t>High Speed Internet service to all Units (can be wired or wireless; required equipment for either must be provided)</t>
  </si>
  <si>
    <t>Energy-Star or equivalently rated microwave in all units.</t>
  </si>
  <si>
    <t xml:space="preserve">Hard floor surfaces </t>
  </si>
  <si>
    <t>Hard surface countertops in kitchen and bathroom(s).</t>
  </si>
  <si>
    <t>Business/Learning center</t>
  </si>
  <si>
    <t>Hard floor surfaces in over 50% of the apartment.</t>
  </si>
  <si>
    <t>Resident Service</t>
  </si>
  <si>
    <t xml:space="preserve">Organized, on-site afterschool and recreational activities for children K-12 </t>
  </si>
  <si>
    <t>Tax preparation classes</t>
  </si>
  <si>
    <t>Full-time on-site coordinator</t>
  </si>
  <si>
    <t>Food pantry with non-perishable food items</t>
  </si>
  <si>
    <t>Annual Health Fair</t>
  </si>
  <si>
    <t>Annual Safety Fair</t>
  </si>
  <si>
    <t>On site social events</t>
  </si>
  <si>
    <t>Weekly valet trash removal, assistance with recycling, and preventative maintenance</t>
  </si>
  <si>
    <t>Solar, Wind, Geothermal, etc.</t>
  </si>
  <si>
    <t>SRI of 0.65 or Better</t>
  </si>
  <si>
    <t>Xerscaping/SAW WaterSaver Plant Materials used for a minimum of 50% of landscaped area</t>
  </si>
  <si>
    <t>Green Roof</t>
  </si>
  <si>
    <t>Green Roof materials used for a minimum of 50% of building footprint</t>
  </si>
  <si>
    <t>Skill training for adults</t>
  </si>
  <si>
    <t xml:space="preserve">Twelve hours of weekly, organized, on-site services provided to K-12 children by a dedicated service coordinator or third-party entity. Services include after-school and summer care and tutoring, recreational activities, character building programs, mentee opportunities, test preparation, and similar activities that promote the betterment and growth of children and young adults. </t>
  </si>
  <si>
    <t xml:space="preserve">Four hours of weekly, organized, on-site classes provided to an adult audience by persons skilled or trained in the subject matter being presented, such as English as a second language classes, computer training, financial literacy courses, health education courses, certification courses, GED preparation classes, resume and interview preparatory classes, general presentations about community services and resources, and any other course, class, or presentation that may equip residents with new skills that they may wish to develop. </t>
  </si>
  <si>
    <t>Resident services coordinator with a dedicated office space at the Development or a contract with a third-party to provide the equivalent of 25 hours or more of weekly resident supportive services at the Development.</t>
  </si>
  <si>
    <t xml:space="preserve">Consisting of an assortment of non-perishable food items and common household items (i.e. laundry detergent, toiletries, etc.) accessible to residents at least on a monthly basis or upon request by a resident.  While it is possible that transportation may be provided to a local food bank to meet the requirement of this resident service, the resident must not be required to pay for the items they receive at the food bank. </t>
  </si>
  <si>
    <t xml:space="preserve">Annual income tax preparation (offered by an income tax prep service) or IRS-certified VITA (Volunteer Income Tax Assistance) program (offered by a qualified individual) that also emphasizes how to claim the Earned Income Tax Credit. </t>
  </si>
  <si>
    <t>Provided by a health care professional.</t>
  </si>
  <si>
    <t>Provided by law enforcement and/or first responders.</t>
  </si>
  <si>
    <t xml:space="preserve">Twice monthly on-site social events (i.e. potluck dinners, game night, sing-a-longs, movie nights, birthday parties, holiday celebrations, etc.). </t>
  </si>
  <si>
    <t>Weekly home chore services (such as valet trash removal, assistance with recycling, furniture movement, etc., and quarterly preventative maintenance including light bulb replacement).</t>
  </si>
  <si>
    <t>Readiness Category</t>
  </si>
  <si>
    <t>Zoning- Project site is zoned appropriately</t>
  </si>
  <si>
    <t>Targeted Reinvestment Area (Up to 10 Points)</t>
  </si>
  <si>
    <t>Yes- City Initiated TIRZ (8 Points)</t>
  </si>
  <si>
    <t>Yes- Located in Census Tract with a poverty rate BELOW 20% (8 points)</t>
  </si>
  <si>
    <t>Instructions</t>
  </si>
  <si>
    <r>
      <t xml:space="preserve">Points Claimed  </t>
    </r>
    <r>
      <rPr>
        <sz val="11"/>
        <color theme="1"/>
        <rFont val="Calibri"/>
        <family val="2"/>
        <scheme val="minor"/>
      </rPr>
      <t>(please use dropdown list)</t>
    </r>
  </si>
  <si>
    <r>
      <t xml:space="preserve">Development Site is located </t>
    </r>
    <r>
      <rPr>
        <b/>
        <sz val="11"/>
        <color theme="1"/>
        <rFont val="Calibri"/>
        <family val="2"/>
        <scheme val="minor"/>
      </rPr>
      <t>within 1 mile of a full-service grocery store.</t>
    </r>
    <r>
      <rPr>
        <sz val="11"/>
        <color theme="1"/>
        <rFont val="Calibri"/>
        <family val="2"/>
        <scheme val="minor"/>
      </rPr>
      <t xml:space="preserve"> A full service grocery store is a store of sufficient size and volume to provide for the needs of the surrounding neighborhood including the proposed Development; and the space of the store is dedicated primarily to offering a wide variety of fresh, frozen, canned and prepared foods, including but not limited to a variety of fresh meats, poultry, and seafood; a wide selection of fresh produce including a selection of different fruits and vegetables; a selection of baked goods and a wide array of dairy products including cheeses, and a wide variety of household goods, paper goods and toiletry items. </t>
    </r>
  </si>
  <si>
    <r>
      <t xml:space="preserve">Development Site is located </t>
    </r>
    <r>
      <rPr>
        <b/>
        <sz val="11"/>
        <color theme="1"/>
        <rFont val="Calibri"/>
        <family val="2"/>
        <scheme val="minor"/>
      </rPr>
      <t>within 1 mile of a pharmacy</t>
    </r>
    <r>
      <rPr>
        <sz val="11"/>
        <color theme="1"/>
        <rFont val="Calibri"/>
        <family val="2"/>
        <scheme val="minor"/>
      </rPr>
      <t xml:space="preserve">. For the purposes of this menu item only, the pharmacy may be claimed if it is within the same building as a grocery store. </t>
    </r>
  </si>
  <si>
    <r>
      <t xml:space="preserve">Development Site is located </t>
    </r>
    <r>
      <rPr>
        <b/>
        <sz val="11"/>
        <color theme="1"/>
        <rFont val="Calibri"/>
        <family val="2"/>
        <scheme val="minor"/>
      </rPr>
      <t>within 3 miles of a health-related facility</t>
    </r>
    <r>
      <rPr>
        <sz val="11"/>
        <color theme="1"/>
        <rFont val="Calibri"/>
        <family val="2"/>
        <scheme val="minor"/>
      </rPr>
      <t>, such as a full service hospital, community health center, minor emergency center, emergency room or urgent care facility.  Physician offices and physician specialty offices are not considered in this category.</t>
    </r>
  </si>
  <si>
    <r>
      <t xml:space="preserve">Development Site is located </t>
    </r>
    <r>
      <rPr>
        <b/>
        <sz val="11"/>
        <color theme="1"/>
        <rFont val="Calibri"/>
        <family val="2"/>
        <scheme val="minor"/>
      </rPr>
      <t>within 1 mile of a public library</t>
    </r>
    <r>
      <rPr>
        <sz val="11"/>
        <color theme="1"/>
        <rFont val="Calibri"/>
        <family val="2"/>
        <scheme val="minor"/>
      </rPr>
      <t xml:space="preserve"> that has indoor meeting space, physical books that can be checked out and that are of a general and wide-ranging subject matter, computers and internet access, and that is open 50 hours or more per week. </t>
    </r>
  </si>
  <si>
    <r>
      <t xml:space="preserve">Development Site is </t>
    </r>
    <r>
      <rPr>
        <b/>
        <sz val="11"/>
        <color theme="1"/>
        <rFont val="Calibri"/>
        <family val="2"/>
        <scheme val="minor"/>
      </rPr>
      <t>within 1 mile of community, civic or service organizations</t>
    </r>
    <r>
      <rPr>
        <sz val="11"/>
        <color theme="1"/>
        <rFont val="Calibri"/>
        <family val="2"/>
        <scheme val="minor"/>
      </rPr>
      <t xml:space="preserve"> that provide regular and recurring substantive services, beyond exclusively congregational or member-affiliated activities, available to the entire community (this could include religious organizations or organizations like the Kiwanis or Rotary Club as long as they make services available without regard to affiliation or membership). </t>
    </r>
  </si>
  <si>
    <r>
      <t xml:space="preserve">Development Site is located </t>
    </r>
    <r>
      <rPr>
        <b/>
        <sz val="11"/>
        <color theme="1"/>
        <rFont val="Calibri"/>
        <family val="2"/>
        <scheme val="minor"/>
      </rPr>
      <t>within 5 miles of an accredited university or community college</t>
    </r>
    <r>
      <rPr>
        <sz val="11"/>
        <color theme="1"/>
        <rFont val="Calibri"/>
        <family val="2"/>
        <scheme val="minor"/>
      </rPr>
      <t>, as confirmed by the Texas Higher Education Coordination Board (“THECB”). T</t>
    </r>
    <r>
      <rPr>
        <sz val="11"/>
        <color rgb="FF000000"/>
        <rFont val="Calibri"/>
        <family val="2"/>
        <scheme val="minor"/>
      </rPr>
      <t>o be considered a university for these purposes, the provider of higher education must have the authority to confer bachelor’s degrees.  Two-year colleges are considered community colleges, and to be considered for these purposes must confer at least associate’s degrees. The university or community college must have a physical campus, where classes are regularly held for students pursuing their degrees, within the required distance; online-only institutions do not qualify under this item.</t>
    </r>
  </si>
  <si>
    <t>Proximity to Jobs (Up to 5 Points)</t>
  </si>
  <si>
    <t xml:space="preserve">Public Engagement (Up to 10 Points) </t>
  </si>
  <si>
    <t>The project is in an area with a Concerted Revitalization Plan (please use dropdown list)</t>
  </si>
  <si>
    <t>General Information:</t>
  </si>
  <si>
    <t>Application and Submittal Requirements:</t>
  </si>
  <si>
    <t>Changes to the RFA made prior to the due date for applications shall be made directly to the original RFA. Changes are captured by creating a replacement version each time the RFA is changed. It is the Respondent’s responsibility to check for new versions until the application due date. The City will assume that all applications received are based on the final version of the RFA as it exists on the day applications are due.
No oral statement of any person shall modify or otherwise change or affect the terms, conditions or specifications stated in the RFA.</t>
  </si>
  <si>
    <t>Changes to RFA:</t>
  </si>
  <si>
    <t>Evaluation Criteria:</t>
  </si>
  <si>
    <r>
      <t xml:space="preserve">Development Site is </t>
    </r>
    <r>
      <rPr>
        <b/>
        <sz val="11"/>
        <color theme="1"/>
        <rFont val="Calibri"/>
        <family val="2"/>
        <scheme val="minor"/>
      </rPr>
      <t xml:space="preserve">1/2 mile or less from the stop or station </t>
    </r>
    <r>
      <rPr>
        <sz val="11"/>
        <color theme="1"/>
        <rFont val="Calibri"/>
        <family val="2"/>
        <scheme val="minor"/>
      </rPr>
      <t>and the scheduled service is beyond 6</t>
    </r>
    <r>
      <rPr>
        <sz val="11"/>
        <color rgb="FF222222"/>
        <rFont val="Calibri"/>
        <family val="2"/>
        <scheme val="minor"/>
      </rPr>
      <t xml:space="preserve"> a.m. to 7 p.m., plus weekend service (both Saturday and Sunday).</t>
    </r>
  </si>
  <si>
    <t>Accommodations for Prospective Residents with Special Housing Needs.</t>
  </si>
  <si>
    <r>
      <t xml:space="preserve">Development Site is located on a route, with sidewalks for pedestrians, that is </t>
    </r>
    <r>
      <rPr>
        <b/>
        <sz val="11"/>
        <color theme="1"/>
        <rFont val="Calibri"/>
        <family val="2"/>
        <scheme val="minor"/>
      </rPr>
      <t xml:space="preserve">1/2 mile or less from the entrance to a public park </t>
    </r>
    <r>
      <rPr>
        <sz val="11"/>
        <color theme="1"/>
        <rFont val="Calibri"/>
        <family val="2"/>
        <scheme val="minor"/>
      </rPr>
      <t xml:space="preserve">with a playground or from a multiuse hike-bike trail. The entirety of the sidewalk route must consist of smooth hard surfaces, curb ramps, and marked pedestrian crossings when traversing a street. </t>
    </r>
    <r>
      <rPr>
        <b/>
        <sz val="11"/>
        <color theme="1"/>
        <rFont val="Calibri"/>
        <family val="2"/>
        <scheme val="minor"/>
      </rPr>
      <t>OR</t>
    </r>
    <r>
      <rPr>
        <sz val="11"/>
        <color theme="1"/>
        <rFont val="Calibri"/>
        <family val="2"/>
        <scheme val="minor"/>
      </rPr>
      <t xml:space="preserve">
Development Site is within 1 mile of an indoor recreation facility available to the public. Examples include, but are not limited to, a gym, health club, a bowling alley, a theater, or a municipal or county community center. </t>
    </r>
    <r>
      <rPr>
        <b/>
        <sz val="11"/>
        <color theme="1"/>
        <rFont val="Calibri"/>
        <family val="2"/>
        <scheme val="minor"/>
      </rPr>
      <t>OR</t>
    </r>
    <r>
      <rPr>
        <sz val="11"/>
        <color theme="1"/>
        <rFont val="Calibri"/>
        <family val="2"/>
        <scheme val="minor"/>
      </rPr>
      <t xml:space="preserve">
 Development Site is within</t>
    </r>
    <r>
      <rPr>
        <b/>
        <sz val="11"/>
        <color theme="1"/>
        <rFont val="Calibri"/>
        <family val="2"/>
        <scheme val="minor"/>
      </rPr>
      <t xml:space="preserve"> 1 mile of an outdoor</t>
    </r>
    <r>
      <rPr>
        <sz val="11"/>
        <color theme="1"/>
        <rFont val="Calibri"/>
        <family val="2"/>
        <scheme val="minor"/>
      </rPr>
      <t xml:space="preserve">, dedicated, and permanent recreation facility available to the public. Examples include, but are not limited to, swimming pools or splash pads, tennis courts, golf courses, softball fields, or basketball courts.  </t>
    </r>
  </si>
  <si>
    <t>Yes- Within 1 mile of a SA Tomorrow Regional Center (10 points)</t>
  </si>
  <si>
    <r>
      <t xml:space="preserve">Walking distance to nearest </t>
    </r>
    <r>
      <rPr>
        <b/>
        <sz val="11"/>
        <color theme="1"/>
        <rFont val="Calibri"/>
        <family val="2"/>
        <scheme val="minor"/>
      </rPr>
      <t>public transportation route stop</t>
    </r>
    <r>
      <rPr>
        <sz val="11"/>
        <color theme="1"/>
        <rFont val="Calibri"/>
        <family val="2"/>
        <scheme val="minor"/>
      </rPr>
      <t xml:space="preserve"> with scheduled service earlier than 6:00 a.m. and later than 7:00 p.m. on weekdays as well as scheduled service on Saturdays and Sundays.</t>
    </r>
  </si>
  <si>
    <t>Partnership with local law enforcement and/or local first responders</t>
  </si>
  <si>
    <t>Weekly exercise classes</t>
  </si>
  <si>
    <t>Twice monthly arts, crafts, and other recreational activities</t>
  </si>
  <si>
    <t xml:space="preserve">The classes must be offered at times when most residents would be likely to attend. </t>
  </si>
  <si>
    <t xml:space="preserve">Provide opportunity for residents to socialize through activities like Book Clubs and creative writing classes. </t>
  </si>
  <si>
    <t>Notary Services</t>
  </si>
  <si>
    <t>On-site notary services available during regular business hours.</t>
  </si>
  <si>
    <t>Partnership for the provision of weekly substance abuse meetings at the Development Site.</t>
  </si>
  <si>
    <t>External Partnerships for substance abuse meetings</t>
  </si>
  <si>
    <t>Will offer flexibility for acceptance requirements for persons with special needs (as defined in the Housing Tax Credit Policy) regarding credit checks and background requirements</t>
  </si>
  <si>
    <r>
      <t xml:space="preserve">Maps- </t>
    </r>
    <r>
      <rPr>
        <sz val="11"/>
        <color theme="1"/>
        <rFont val="Calibri"/>
        <family val="2"/>
        <scheme val="minor"/>
      </rPr>
      <t xml:space="preserve">The maps below must be included </t>
    </r>
    <r>
      <rPr>
        <u/>
        <sz val="11"/>
        <color theme="1"/>
        <rFont val="Calibri"/>
        <family val="2"/>
        <scheme val="minor"/>
      </rPr>
      <t>even if points are not being sought</t>
    </r>
    <r>
      <rPr>
        <sz val="11"/>
        <color theme="1"/>
        <rFont val="Calibri"/>
        <family val="2"/>
        <scheme val="minor"/>
      </rPr>
      <t xml:space="preserve"> in relation to the item on the map.</t>
    </r>
  </si>
  <si>
    <t>Solid surface countertops</t>
  </si>
  <si>
    <t xml:space="preserve">Equipped for 5 to 12 year olds. Must be covered with a shade canopy or awning intended to keep equipment cool, and provide shade and ultraviolet protection.  </t>
  </si>
  <si>
    <t xml:space="preserve">Provide quarterly on-site social and interactive activities intended to foster relationships with residents (such activities could include playing sports, having a cook-out, swimming, card games, etc.). </t>
  </si>
  <si>
    <t xml:space="preserve">If yes, will at least 30% of the units in the development be public housing or supported by a project based voucher? </t>
  </si>
  <si>
    <r>
      <rPr>
        <b/>
        <sz val="11"/>
        <color theme="1"/>
        <rFont val="Calibri"/>
        <family val="2"/>
        <scheme val="minor"/>
      </rPr>
      <t>Rendering</t>
    </r>
    <r>
      <rPr>
        <sz val="11"/>
        <color theme="1"/>
        <rFont val="Calibri"/>
        <family val="2"/>
        <scheme val="minor"/>
      </rPr>
      <t xml:space="preserve">- Rendering or likely design of the project. </t>
    </r>
  </si>
  <si>
    <t>Total Development Cost</t>
  </si>
  <si>
    <r>
      <rPr>
        <b/>
        <sz val="11"/>
        <color theme="1"/>
        <rFont val="Calibri"/>
        <family val="2"/>
        <scheme val="minor"/>
      </rPr>
      <t>Total Tax Credit Value</t>
    </r>
    <r>
      <rPr>
        <sz val="11"/>
        <color theme="1"/>
        <rFont val="Calibri"/>
        <family val="2"/>
        <scheme val="minor"/>
      </rPr>
      <t xml:space="preserve"> (10 Year)</t>
    </r>
  </si>
  <si>
    <t>70% AMI</t>
  </si>
  <si>
    <t>Rent for 70% Units</t>
  </si>
  <si>
    <t>Project site is not zoned appropriately and no letter available (0 Points)</t>
  </si>
  <si>
    <t xml:space="preserve">I/we certify the proposed development will not result in the direct, permanent displacement of residents without adequate relocation assistance such as a housing choice voucher. If my project is a rehabilitation project that temporarily displaces residents I will submit a plan to the city in accordance with the City's current Housing Tax Credit Policy. </t>
  </si>
  <si>
    <t>Senior Management Analyst, Neighborhood and Housing Services Department</t>
  </si>
  <si>
    <t>HousingPolicy@sanantonio.gov  </t>
  </si>
  <si>
    <t>The City reserves the right to contact any Respondent to obtain additional information. Such contact initiated by City staff, shall not be considered a violation by Respondent of this section.</t>
  </si>
  <si>
    <r>
      <t>Violation of this provision by the Respondent may lead to disqualification of the application from consideration.</t>
    </r>
    <r>
      <rPr>
        <sz val="8"/>
        <color theme="1"/>
        <rFont val="Calibri"/>
        <family val="2"/>
        <scheme val="minor"/>
      </rPr>
      <t> </t>
    </r>
  </si>
  <si>
    <r>
      <t> </t>
    </r>
    <r>
      <rPr>
        <sz val="10"/>
        <color theme="1"/>
        <rFont val="Calibri"/>
        <family val="2"/>
        <scheme val="minor"/>
      </rPr>
      <t>Remove</t>
    </r>
  </si>
  <si>
    <r>
      <t> </t>
    </r>
    <r>
      <rPr>
        <sz val="10"/>
        <color theme="1"/>
        <rFont val="Calibri"/>
        <family val="2"/>
        <scheme val="minor"/>
      </rPr>
      <t>Keep the questions</t>
    </r>
  </si>
  <si>
    <t xml:space="preserve">1. This restriction on communications does not apply to the project notification requirement under this Policy or to communications with City staff regarding zoning or re-zoning of property in connection with the project. 
2. Respondents are permitted to answer questions about their project asked by elected City officials and their staff or City staff so long as Respondent’s responses do not constitute or include advocacy or lobbying in support of the project. 
3. Respondents may not discuss applications for projects submitted by other applicants with elected City officials and their staff or City staff or ask City officials and their staff or City staff to oppose another applicant’s project.
4. Restrictions on communications prohibited by this Policy include “thank you” letters, phone calls, emails, or additional discussion about the project beyond the permissible communications set forth in this section. </t>
  </si>
  <si>
    <r>
      <rPr>
        <b/>
        <sz val="11"/>
        <color theme="1"/>
        <rFont val="Calibri"/>
        <family val="2"/>
        <scheme val="minor"/>
      </rPr>
      <t xml:space="preserve">Restrictions on Communication: </t>
    </r>
    <r>
      <rPr>
        <sz val="11"/>
        <color theme="1"/>
        <rFont val="Calibri"/>
        <family val="2"/>
        <scheme val="minor"/>
      </rPr>
      <t>Respondents to the Competitive 9% HTC Request for Application (RFA) agree to observe the following restrictions on communication with 1) elected City officials and their staff and 2) City employees from the time the RFA is released until the agenda for the City Council meeting in which Resolutions will be issued is posted.</t>
    </r>
  </si>
  <si>
    <t>If you are requesting this waiver, include a brief narrative explanation of why you should receive the waiver. Also include the name(s) of the other developments in the census tract supported by housing tax credits, the number of existing housing units in the census tract, and the number existing housing units supported by housing tax credits in the census tract.</t>
  </si>
  <si>
    <t>If you are requesting this waiver, include a brief narrative explanation of why you should receive the waiver. Please include the ongoing positive improvements in the census tract and how this development will further these improvements.</t>
  </si>
  <si>
    <t>Applicant Name (the name to appear on your Resolution)</t>
  </si>
  <si>
    <t>Please note, the Council Member and/or staff must be the current representative of the Council District</t>
  </si>
  <si>
    <r>
      <t xml:space="preserve">Date of Meeting </t>
    </r>
    <r>
      <rPr>
        <sz val="11"/>
        <color theme="1"/>
        <rFont val="Calibri"/>
        <family val="2"/>
        <scheme val="minor"/>
      </rPr>
      <t>(Date cannot be more than 3 months prior to application date. Date must be prior to the application date unless exception made by staff)</t>
    </r>
  </si>
  <si>
    <t>Is your project a Rehabilitation Project?</t>
  </si>
  <si>
    <t>If yes, please answer the questions below:</t>
  </si>
  <si>
    <t>What is the current vacancy rate?</t>
  </si>
  <si>
    <t>How many of the current residents are anticipated to NOT income qualify following rehab completion?</t>
  </si>
  <si>
    <t>Will you provide current residents a right of first return?</t>
  </si>
  <si>
    <t>Please provide other planned relocation assistance if applicable</t>
  </si>
  <si>
    <t>Commissioner Notification</t>
  </si>
  <si>
    <t>I/we certify I have read, understand, and agree to the provisions in the City's Ordinance #2020-06-25-0453 which requires landlords deliver a Notice of Tenants' Rights in English and Spanish when delivering a Notice to Vacate for Non Payment of Rent.</t>
  </si>
  <si>
    <t>I/we certify I have read, understand, and agree to the provisions in the City's Ordinance #2013-09-05-0577, the City's Non-Discrimination Ordinance which  provides protection from discrimination in the areas of city employment, city contracts and subcontracts, appointments to Boards and Commissions, housing, and public accommodation. Within these areas, people are protected from being discriminated against on the basis of their race, color, religion, sex, sexual orientation, gender identity, veteran status, disability, familial status, national origin or age.</t>
  </si>
  <si>
    <t>Energy Star or equivalently rated laundry equipment (washer &amp; dryers for each unit)</t>
  </si>
  <si>
    <t>Energy-star or equivalently rated ceiling fans in all bedrooms</t>
  </si>
  <si>
    <t>Energy Star or equivalently rated refrigerator with icemaker</t>
  </si>
  <si>
    <t>16 SEER HVAC</t>
  </si>
  <si>
    <t>Rainwater harvesting/collection system</t>
  </si>
  <si>
    <t xml:space="preserve">Enterprise Green Communities. </t>
  </si>
  <si>
    <t xml:space="preserve">The Development must incorporate all mandatory and optional items applicable to the construction type (i.e. New Construction, Rehabilitation, etc.) as provided in the most recent version of the Enterprise Green Communities Criteria found at http://www.greencommunitiesonline.org.  </t>
  </si>
  <si>
    <t xml:space="preserve">700 National Green Building Standard (NGBS). The Development must
incorporate, at a minimum, all of the applicable criteria necessary to obtain a NGBS Green
Certification, regardless of the rating level achieved (i.e. Bronze, Silver, Gold, or Emerald).  </t>
  </si>
  <si>
    <t>ICC/ASHRAE</t>
  </si>
  <si>
    <t>2018 International Green Construction Code</t>
  </si>
  <si>
    <t xml:space="preserve">The Development must incorporate, at a minimum, all of the applicable criteria necessary to obtain a LEED Certification, regardless of the rating level achieved (i.e., Certified, Silver, Gold or Platinum). </t>
  </si>
  <si>
    <t>The City of San Antonio developed this Request for Application (RFA) to guide the issuance of Resolutions of Support or Resolutions of No Objection along with any necessary supporting documentation for entities seeking 9% Housing Tax Credits with the Texas Department of Housing and Community Affairs (TDHCA). Please note, only complete applications will be reviewed by staff. Therefore, be sure to complete all tabs and attach all required supporting documentation at the time of submission.</t>
  </si>
  <si>
    <r>
      <t xml:space="preserve">
</t>
    </r>
    <r>
      <rPr>
        <u/>
        <sz val="11"/>
        <color theme="1"/>
        <rFont val="Arial"/>
        <family val="2"/>
      </rPr>
      <t>Correct Legal Name</t>
    </r>
    <r>
      <rPr>
        <sz val="11"/>
        <color theme="1"/>
        <rFont val="Arial"/>
        <family val="2"/>
      </rPr>
      <t xml:space="preserve">:
Respondents who submit applications to this RFA shall correctly state the true and correct name of the individual, proprietorship, corporation, and/or partnership (clearly identifying the responsible general partner and all other partners who would be associated with the contract, if any). No nicknames, abbreviations (unless part of the legal title), shortened or short-hand, or local "handles" will be accepted in lieu of the full, true and correct legal name of the entity. These names shall comport exactly with the corporate and franchise records of the Texas Secretary of State and Texas Comptroller of Public Accounts. Individuals and proprietorships, if operating under other than an individual name, shall match with exact Assumed Name filings.
If an entity is found to have incorrectly or incompletely stated its name or failed to fully reveal its identity on the application, the City shall have the discretion, at any point in the process, to suspend consideration of the application.
</t>
    </r>
    <r>
      <rPr>
        <u/>
        <sz val="11"/>
        <color theme="1"/>
        <rFont val="Arial"/>
        <family val="2"/>
      </rPr>
      <t>Confidential or Proprietary Information</t>
    </r>
    <r>
      <rPr>
        <sz val="11"/>
        <color theme="1"/>
        <rFont val="Arial"/>
        <family val="2"/>
      </rPr>
      <t xml:space="preserve">:
All applications become the property of the City upon receipt and will not be returned. Any information deemed to be confidential by Respondent should be clearly noted; however, City cannot guarantee that it will not be compelled to disclose all or part of any public record under the Texas Public Information Act, since information deemed to be confidential by Respondent may not be considered confidential under Texas law, or pursuant to a Court order.
</t>
    </r>
    <r>
      <rPr>
        <u/>
        <sz val="11"/>
        <color theme="1"/>
        <rFont val="Arial"/>
        <family val="2"/>
      </rPr>
      <t>Cost of Application</t>
    </r>
    <r>
      <rPr>
        <sz val="11"/>
        <color theme="1"/>
        <rFont val="Arial"/>
        <family val="2"/>
      </rPr>
      <t xml:space="preserve">:
Any cost or expense incurred by the Respondent that is associated with the preparation of the Application or during any phase of the selection process, shall be borne solely by Respondent.
</t>
    </r>
  </si>
  <si>
    <t>The City will conduct a comprehensive, fair and impartial evaluation of all Applications received in response to this RFA. Each Application will be analyzed to determine overall responsiveness and qualifications under the RFA. Decisions by the City will comply with Federal Fair Housing laws that prohibit discrimination which could result in different or unequal treatment in housing situations because of race, color, sex, religion, national origin, familial status or disability. The City also prohibits discrimination based on an individual’s veteran status, sexual orientation or the individual’s gender identity.
Resolution of Support:
A Resolution of Support will be recommended only for applicants earning 75 points or more.
Resolution of No Objection:
A Resolution of No Objection will be recommended for applicants earning 60-74 points and with at least 4 of 7 points available in the Owner/General Partner/Property Management Experience Section of the RFA.
Any application receiving fewer than 60 points may not be recommended for either a Resolution of Support or No Objection.</t>
  </si>
  <si>
    <r>
      <rPr>
        <b/>
        <sz val="11"/>
        <color theme="1"/>
        <rFont val="Calibri"/>
        <family val="2"/>
        <scheme val="minor"/>
      </rPr>
      <t>Details and supporting materials can be found at</t>
    </r>
    <r>
      <rPr>
        <sz val="11"/>
        <color theme="1"/>
        <rFont val="Calibri"/>
        <family val="2"/>
        <scheme val="minor"/>
      </rPr>
      <t xml:space="preserve">: https://www.sanantonio.gov/NHSD/Coordinated-Housing/Housing-Tax-Credit </t>
    </r>
  </si>
  <si>
    <r>
      <rPr>
        <b/>
        <sz val="11"/>
        <color theme="1"/>
        <rFont val="Calibri"/>
        <family val="2"/>
        <scheme val="minor"/>
      </rPr>
      <t>Submissions</t>
    </r>
    <r>
      <rPr>
        <sz val="11"/>
        <color theme="1"/>
        <rFont val="Calibri"/>
        <family val="2"/>
        <scheme val="minor"/>
      </rPr>
      <t>: Applications must be received via email at HousingPolicy@sanantonio.gov and Allison.Beaver@sanantonio.gov</t>
    </r>
  </si>
  <si>
    <r>
      <rPr>
        <b/>
        <sz val="11"/>
        <color theme="1"/>
        <rFont val="Calibri"/>
        <family val="2"/>
        <scheme val="minor"/>
      </rPr>
      <t xml:space="preserve">Certification- </t>
    </r>
    <r>
      <rPr>
        <sz val="11"/>
        <color theme="1"/>
        <rFont val="Calibri"/>
        <family val="2"/>
        <scheme val="minor"/>
      </rPr>
      <t>Certification page of the application signed by the Responsible Officer affirming the information contained in the application is accurate and complete.</t>
    </r>
  </si>
  <si>
    <r>
      <t>Disclosure Form(s)</t>
    </r>
    <r>
      <rPr>
        <sz val="11"/>
        <color theme="1"/>
        <rFont val="Calibri"/>
        <family val="2"/>
        <scheme val="minor"/>
      </rPr>
      <t>- On January 1, 2019, changes to the City of San Antonio Ethics Code took effect. The code now includes disclosure requirements for individuals or entities seeking a Resolution of Support or No Objection from the City for a multi-family housing project seeking Housing Tax Credits through the TDHCA. The form(s) should be completed by the person(s) with the authority to represent the entity.</t>
    </r>
    <r>
      <rPr>
        <b/>
        <sz val="11"/>
        <color theme="1"/>
        <rFont val="Calibri"/>
        <family val="2"/>
        <scheme val="minor"/>
      </rPr>
      <t xml:space="preserve"> </t>
    </r>
    <r>
      <rPr>
        <sz val="11"/>
        <color theme="1"/>
        <rFont val="Calibri"/>
        <family val="2"/>
        <scheme val="minor"/>
      </rPr>
      <t xml:space="preserve">More information can be found at: https://www.sanantonio.gov/NHSD/Coordinated-Housing/Housing-Tax-Credit  </t>
    </r>
  </si>
  <si>
    <r>
      <rPr>
        <b/>
        <sz val="11"/>
        <color theme="1"/>
        <rFont val="Calibri"/>
        <family val="2"/>
        <scheme val="minor"/>
      </rPr>
      <t>Relocation Plan Documents</t>
    </r>
    <r>
      <rPr>
        <sz val="11"/>
        <color theme="1"/>
        <rFont val="Calibri"/>
        <family val="2"/>
        <scheme val="minor"/>
      </rPr>
      <t>- If your project is a rehabilitation or acquisition/rehab project that will result in the need to temporarily relocate current residents, attach your relocation plan including your anticipated budget and timelines.</t>
    </r>
  </si>
  <si>
    <r>
      <t xml:space="preserve">Public Engagement Documentation- </t>
    </r>
    <r>
      <rPr>
        <sz val="11"/>
        <color theme="1"/>
        <rFont val="Calibri"/>
        <family val="2"/>
        <scheme val="minor"/>
      </rPr>
      <t xml:space="preserve">If seeking points for public engagement, include the information and details found on the Neighborhood Information tab related to the points being sought. </t>
    </r>
  </si>
  <si>
    <r>
      <t xml:space="preserve">Zoning Verification - </t>
    </r>
    <r>
      <rPr>
        <sz val="11"/>
        <color theme="1"/>
        <rFont val="Calibri"/>
        <family val="2"/>
        <scheme val="minor"/>
      </rPr>
      <t>If the site is not zoned appropriately, provide either a Zoning Verification Letter or Non-Conforming Use Letter from the Development Services Department, as applicable.</t>
    </r>
  </si>
  <si>
    <t xml:space="preserve">Owner/General Partner/Developer Experience </t>
  </si>
  <si>
    <t xml:space="preserve">Nonprofit Organization Participation </t>
  </si>
  <si>
    <t>Local Business &amp; Contractor Participation</t>
  </si>
  <si>
    <t xml:space="preserve">To receive these points, the applicant agrees to work with at least one business and/or contractor based in the City of San Antonio's city limits in the construction of the development and/or in the administration of resident services. Businesses and/or contractors can be non-profit or for-profit. </t>
  </si>
  <si>
    <t>Applicant will work with at least one business and/or contractor based in the City of San Antonio's city limits in the construction of the development and/or in the administration of resident services.</t>
  </si>
  <si>
    <t>If applicable, provide the name of the business(es) or contractor(s) who will be engaged in the administration of resident services.</t>
  </si>
  <si>
    <t>If applicable, provide the name of the business(es) or contractor(s) who will be engaged in the construction of the development.</t>
  </si>
  <si>
    <t>If applicable, provide the name of  the Nonprofit organization or SBEDA/HUD associated with the project.</t>
  </si>
  <si>
    <t>Yes- Construction (2 points)</t>
  </si>
  <si>
    <t>Approximate Site Acreage</t>
  </si>
  <si>
    <t xml:space="preserve">Please note, the Commissioner and/or staff must be the current representative </t>
  </si>
  <si>
    <t>Summarize any comments or requests from the Council member</t>
  </si>
  <si>
    <t xml:space="preserve">The Resident/Tenant Protection Policy is here: https://sahousingtrust.org/wp-content/uploads/2021/03/Final-Tenant-Protection-Policy.pdf </t>
  </si>
  <si>
    <t>A. 20% of units at ≤30% AMI</t>
  </si>
  <si>
    <t>A. 15% of units at ≤30% AMI</t>
  </si>
  <si>
    <t>A. 10% of units at ≤30% or below AMI OR</t>
  </si>
  <si>
    <t>B. 15% of units at 40% or below AMI OR</t>
  </si>
  <si>
    <t>C. 40% of units at 50% or below AMI</t>
  </si>
  <si>
    <t>A. 5% of units at ≤30% or below AMI OR</t>
  </si>
  <si>
    <t>B. 10% of units at 40% or below AMI OR</t>
  </si>
  <si>
    <t>C. 30% of units at 50% or below AMI</t>
  </si>
  <si>
    <t>A. 5% of units at 40% or below AMI OR</t>
  </si>
  <si>
    <t>B. 20% of units at 50% or below AMI</t>
  </si>
  <si>
    <t>A. (18 points)</t>
  </si>
  <si>
    <t>D. (15 points)</t>
  </si>
  <si>
    <t>C. (10 points)</t>
  </si>
  <si>
    <t>A. (5 points)</t>
  </si>
  <si>
    <t>B. (5 points)</t>
  </si>
  <si>
    <t>Deeper Affordability</t>
  </si>
  <si>
    <t>Housing Bond</t>
  </si>
  <si>
    <t>EPA WaterSense or equivalent qualified toilets, faucets, and showerheads</t>
  </si>
  <si>
    <r>
      <rPr>
        <b/>
        <sz val="14"/>
        <color theme="1"/>
        <rFont val="Calibri"/>
        <family val="2"/>
        <scheme val="minor"/>
      </rPr>
      <t>Project Sustainability, Project Amenities &amp; Resident Services (Up to 20 points):</t>
    </r>
    <r>
      <rPr>
        <sz val="11"/>
        <color theme="1"/>
        <rFont val="Calibri"/>
        <family val="2"/>
        <scheme val="minor"/>
      </rPr>
      <t xml:space="preserve">
To earn any points for project amenities and resident services, you must claim points for at least one sustainability/green item. The sustainability/ green amenity counts toward the 15 point maximum amenity points.</t>
    </r>
  </si>
  <si>
    <r>
      <rPr>
        <b/>
        <sz val="12"/>
        <color theme="1"/>
        <rFont val="Calibri"/>
        <family val="2"/>
        <scheme val="minor"/>
      </rPr>
      <t xml:space="preserve">Project Amenities (Up to 15 points)- </t>
    </r>
    <r>
      <rPr>
        <sz val="12"/>
        <color theme="1"/>
        <rFont val="Calibri"/>
        <family val="2"/>
        <scheme val="minor"/>
      </rPr>
      <t xml:space="preserve">The maximum number of points available in this section is 15; however, select </t>
    </r>
    <r>
      <rPr>
        <b/>
        <i/>
        <u/>
        <sz val="12"/>
        <color theme="1"/>
        <rFont val="Calibri"/>
        <family val="2"/>
        <scheme val="minor"/>
      </rPr>
      <t xml:space="preserve">all </t>
    </r>
    <r>
      <rPr>
        <sz val="12"/>
        <color theme="1"/>
        <rFont val="Calibri"/>
        <family val="2"/>
        <scheme val="minor"/>
      </rPr>
      <t>the amenities the project will include</t>
    </r>
    <r>
      <rPr>
        <sz val="11"/>
        <color theme="1"/>
        <rFont val="Calibri"/>
        <family val="2"/>
        <scheme val="minor"/>
      </rPr>
      <t xml:space="preserve">.  </t>
    </r>
    <r>
      <rPr>
        <b/>
        <sz val="11"/>
        <color theme="1"/>
        <rFont val="Calibri"/>
        <family val="2"/>
        <scheme val="minor"/>
      </rPr>
      <t xml:space="preserve"> </t>
    </r>
  </si>
  <si>
    <t>Leadership in Energy and Environmental Design (LEED)</t>
  </si>
  <si>
    <t>Energy Star or equivalently rated laundry equipment (in a community laundry room)</t>
  </si>
  <si>
    <r>
      <t xml:space="preserve">Sustainability Amenities </t>
    </r>
    <r>
      <rPr>
        <sz val="11"/>
        <color theme="1"/>
        <rFont val="Calibri"/>
        <family val="2"/>
        <scheme val="minor"/>
      </rPr>
      <t>(</t>
    </r>
    <r>
      <rPr>
        <b/>
        <i/>
        <u/>
        <sz val="11"/>
        <color theme="1"/>
        <rFont val="Calibri"/>
        <family val="2"/>
        <scheme val="minor"/>
      </rPr>
      <t>Select at least one</t>
    </r>
    <r>
      <rPr>
        <sz val="11"/>
        <color theme="1"/>
        <rFont val="Calibri"/>
        <family val="2"/>
        <scheme val="minor"/>
      </rPr>
      <t xml:space="preserve">, but select </t>
    </r>
    <r>
      <rPr>
        <b/>
        <i/>
        <u/>
        <sz val="11"/>
        <color theme="1"/>
        <rFont val="Calibri"/>
        <family val="2"/>
        <scheme val="minor"/>
      </rPr>
      <t>all</t>
    </r>
    <r>
      <rPr>
        <sz val="11"/>
        <color theme="1"/>
        <rFont val="Calibri"/>
        <family val="2"/>
        <scheme val="minor"/>
      </rPr>
      <t xml:space="preserve"> sustainability amenities the project will include.</t>
    </r>
    <r>
      <rPr>
        <b/>
        <sz val="11"/>
        <color theme="1"/>
        <rFont val="Calibri"/>
        <family val="2"/>
        <scheme val="minor"/>
      </rPr>
      <t>)</t>
    </r>
  </si>
  <si>
    <r>
      <t xml:space="preserve">Resident Services (Up to 5 points)- </t>
    </r>
    <r>
      <rPr>
        <sz val="11"/>
        <color theme="1"/>
        <rFont val="Calibri"/>
        <family val="2"/>
        <scheme val="minor"/>
      </rPr>
      <t xml:space="preserve">The maximum number of points available in this section is 5; however, select </t>
    </r>
    <r>
      <rPr>
        <b/>
        <i/>
        <u/>
        <sz val="11"/>
        <color theme="1"/>
        <rFont val="Calibri"/>
        <family val="2"/>
        <scheme val="minor"/>
      </rPr>
      <t xml:space="preserve">all </t>
    </r>
    <r>
      <rPr>
        <sz val="11"/>
        <color theme="1"/>
        <rFont val="Calibri"/>
        <family val="2"/>
        <scheme val="minor"/>
      </rPr>
      <t xml:space="preserve">the services the project will include.  </t>
    </r>
    <r>
      <rPr>
        <b/>
        <sz val="11"/>
        <color theme="1"/>
        <rFont val="Calibri"/>
        <family val="2"/>
        <scheme val="minor"/>
      </rPr>
      <t xml:space="preserve"> </t>
    </r>
  </si>
  <si>
    <t xml:space="preserve">Amenities </t>
  </si>
  <si>
    <t>Resident-run community garden with annual soil preparation and mulch provided by the Owner and access to water</t>
  </si>
  <si>
    <t>Resident Services</t>
  </si>
  <si>
    <t>Project Feasibility &amp; Readiness</t>
  </si>
  <si>
    <t>Yes- Opportunity Zone (6 points)</t>
  </si>
  <si>
    <t>Access to Transportation (Up to 10 Points)</t>
  </si>
  <si>
    <t>Points can be earned cumulative for Areas 1-4 OR points can be gained for being in Area 5. See maps for qualifying areas</t>
  </si>
  <si>
    <r>
      <t xml:space="preserve">Area 2: If the property is within 1/2 mile of a fixed route bus stop that is served by a route with </t>
    </r>
    <r>
      <rPr>
        <u/>
        <sz val="11"/>
        <color theme="1"/>
        <rFont val="Calibri"/>
        <family val="2"/>
        <scheme val="minor"/>
      </rPr>
      <t>high frequency</t>
    </r>
    <r>
      <rPr>
        <sz val="11"/>
        <color theme="1"/>
        <rFont val="Calibri"/>
        <family val="2"/>
        <scheme val="minor"/>
      </rPr>
      <t xml:space="preserve"> (buses every 15 minutes or better during AM and PM peaks and every 20 minutes or better during the midday)</t>
    </r>
  </si>
  <si>
    <t>OR</t>
  </si>
  <si>
    <t>Targeted Reinvestment Area</t>
  </si>
  <si>
    <t>Access to Transportation</t>
  </si>
  <si>
    <t>The Development is located within 2 miles of 13,500 jobs (5 points)</t>
  </si>
  <si>
    <t>The Development is located within 2 miles of 10,500 jobs (4 points)</t>
  </si>
  <si>
    <t>The Development is located within 2 miles of 7,500 jobs (3 points)</t>
  </si>
  <si>
    <t>The Development is located within 2 miles of 4,500 jobs (2 points)</t>
  </si>
  <si>
    <t>The Development is located within 2 miles of 2,000 jobs (1 point)</t>
  </si>
  <si>
    <t>The Development is located within 2 miles of less than 2,000 jobs (0 points)</t>
  </si>
  <si>
    <t>1 letter submitted (1 point)</t>
  </si>
  <si>
    <t>2 letters submitted (2 points)</t>
  </si>
  <si>
    <t>1 supportive letter (1 point)</t>
  </si>
  <si>
    <t>2 supportive letters (2 points)</t>
  </si>
  <si>
    <t>Yes, documentation is attached (1 point)</t>
  </si>
  <si>
    <t>Public Engagement</t>
  </si>
  <si>
    <t xml:space="preserve">Proximity to Jobs </t>
  </si>
  <si>
    <t>Selection (Use the dropdown)</t>
  </si>
  <si>
    <r>
      <rPr>
        <b/>
        <sz val="11"/>
        <color theme="1"/>
        <rFont val="Calibri"/>
        <family val="2"/>
        <scheme val="minor"/>
      </rPr>
      <t>A. General Partner – Up to 4 of the 7 total experience points</t>
    </r>
    <r>
      <rPr>
        <sz val="11"/>
        <color theme="1"/>
        <rFont val="Calibri"/>
        <family val="2"/>
        <scheme val="minor"/>
      </rPr>
      <t>. To receive experience points under this category, the proposed general partner(s), or a key individual(s) (officer, managing member or principal) within the proposed general partner organization (the “general partner”), must meet one of the following tests for each counted project.
To obtain points for a current project owned by the proposed general partner, the applicant must certify that the development has: 1) been in service and continuously operated for three or more years; 2) yielded positive operating cash flow from typical residential income alone (e.g. rents, rental subsidies, late fees, forfeited deposits, etc.); and 3) held reserves as required by the partnership agreement and any/all applicable loan agreements.
To obtain points for projects previously owned by the proposed general partner, the applicant must certify that: 1) the ending date of ownership or participation was no more than 10 years before the deadline associated with the subject application;  2) the previously owned development was yielding positive operating cash flow from typical residential income alone (e.g. rents, rental subsidies, late fees, forfeited deposits, etc.) at the time of disposition; and 3) the project was holding reserves as required by the partnership agreement and any/all applicable loan agreements at the time of disposition.
“Sec.42/142/HOME” means Internal Revenue Code §42 “Low-income housing credit”, §142 “Exempt facility bond – qualified residential rental project”, and/or 24 CFR Part 92 - HOME Investment Partnerships Program (“HOME”)
“Multifamily housing” means any multifamily rental housing project of 20 units or more that is not subject to IRC §42, IRC §142, or 24 CFR Part 92 requirements.</t>
    </r>
  </si>
  <si>
    <r>
      <rPr>
        <b/>
        <sz val="11"/>
        <color theme="1"/>
        <rFont val="Calibri"/>
        <family val="2"/>
        <scheme val="minor"/>
      </rPr>
      <t>B. Property Manager – Up to 3 of the 7 total experience points</t>
    </r>
    <r>
      <rPr>
        <sz val="11"/>
        <color theme="1"/>
        <rFont val="Calibri"/>
        <family val="2"/>
        <scheme val="minor"/>
      </rPr>
      <t>. To receive experience points under this category, the proposed property management entity must meet one of the following tests for each counted project. 
To obtain points for a current project managed by the proposed property management entity, the applicant must certify that the property has: 1) been in service and continuously managed by the proposed property management entity for three or more years; 2) yielded positive operating cash flow from typical residential income alone (e.g. rents, rental subsidies, late fees, forfeited deposits, etc.); and 3) held reserves as required by any/all applicable partnership agreement and loan agreements.
To obtain points for projects previously managed by the proposed property manager, the applicant must certify that: 1) the ending date of management agreement was no more than 10 years before the deadline associated with the subject application;  2) the previously managed development was yielding positive operating cash flow from typical residential income alone (e.g. rents, rental subsidies, late fees, forfeited deposits, etc.) at the time of termination of the management agreement; and 3) the project was holding reserves as required by the partnership agreement and any/all applicable loan agreements at the time of termination of the management agreement.</t>
    </r>
  </si>
  <si>
    <t>Owner/General Partner/Property Management Experience (Up to 7 points)</t>
  </si>
  <si>
    <t>Local Business &amp; Contractor Participation (2 points)</t>
  </si>
  <si>
    <t>Nonprofit Organization or SBEDA/HUB Participation  (5 points)</t>
  </si>
  <si>
    <t>Yes- Both Construction and Resident Services (2 points)</t>
  </si>
  <si>
    <t>Yes- Resident Services (2 points)</t>
  </si>
  <si>
    <r>
      <rPr>
        <b/>
        <sz val="11"/>
        <color indexed="8"/>
        <rFont val="Calibri"/>
        <family val="2"/>
        <scheme val="minor"/>
      </rPr>
      <t>Council District</t>
    </r>
    <r>
      <rPr>
        <sz val="11"/>
        <color indexed="8"/>
        <rFont val="Calibri"/>
        <family val="2"/>
        <scheme val="minor"/>
      </rPr>
      <t xml:space="preserve"> (use the dropdown list)</t>
    </r>
  </si>
  <si>
    <r>
      <rPr>
        <b/>
        <sz val="11"/>
        <color theme="1"/>
        <rFont val="Calibri"/>
        <family val="2"/>
        <scheme val="minor"/>
      </rPr>
      <t xml:space="preserve">Target Population </t>
    </r>
    <r>
      <rPr>
        <sz val="11"/>
        <color theme="1"/>
        <rFont val="Calibri"/>
        <family val="2"/>
        <scheme val="minor"/>
      </rPr>
      <t>(use the dropdown list)</t>
    </r>
  </si>
  <si>
    <r>
      <rPr>
        <b/>
        <sz val="11"/>
        <color theme="1"/>
        <rFont val="Calibri"/>
        <family val="2"/>
        <scheme val="minor"/>
      </rPr>
      <t xml:space="preserve">Project Type </t>
    </r>
    <r>
      <rPr>
        <sz val="11"/>
        <color theme="1"/>
        <rFont val="Calibri"/>
        <family val="2"/>
        <scheme val="minor"/>
      </rPr>
      <t>(use the dropdown list)</t>
    </r>
  </si>
  <si>
    <r>
      <rPr>
        <b/>
        <sz val="11"/>
        <color theme="1"/>
        <rFont val="Calibri"/>
        <family val="2"/>
        <scheme val="minor"/>
      </rPr>
      <t xml:space="preserve">Development Type </t>
    </r>
    <r>
      <rPr>
        <sz val="11"/>
        <color theme="1"/>
        <rFont val="Calibri"/>
        <family val="2"/>
        <scheme val="minor"/>
      </rPr>
      <t>(use the dropdown list)</t>
    </r>
  </si>
  <si>
    <r>
      <t xml:space="preserve">Type of Meeting  </t>
    </r>
    <r>
      <rPr>
        <sz val="11"/>
        <color theme="1"/>
        <rFont val="Calibri"/>
        <family val="2"/>
        <scheme val="minor"/>
      </rPr>
      <t>(use the dropdown list)</t>
    </r>
  </si>
  <si>
    <r>
      <t xml:space="preserve">Type of Meeting </t>
    </r>
    <r>
      <rPr>
        <sz val="11"/>
        <color theme="1"/>
        <rFont val="Calibri"/>
        <family val="2"/>
        <scheme val="minor"/>
      </rPr>
      <t>(use the dropdown list)</t>
    </r>
  </si>
  <si>
    <r>
      <t xml:space="preserve">Points Claimed  </t>
    </r>
    <r>
      <rPr>
        <sz val="11"/>
        <color indexed="8"/>
        <rFont val="Calibri"/>
        <family val="2"/>
        <scheme val="minor"/>
      </rPr>
      <t>(use the dropdown list)</t>
    </r>
  </si>
  <si>
    <r>
      <t xml:space="preserve">Projected Rents- </t>
    </r>
    <r>
      <rPr>
        <sz val="11"/>
        <color theme="1"/>
        <rFont val="Calibri"/>
        <family val="2"/>
        <scheme val="minor"/>
      </rPr>
      <t>Please indicate the projected rents in the table below.</t>
    </r>
  </si>
  <si>
    <r>
      <t xml:space="preserve">Included (Yes/No) </t>
    </r>
    <r>
      <rPr>
        <sz val="11"/>
        <color theme="1"/>
        <rFont val="Calibri"/>
        <family val="2"/>
        <scheme val="minor"/>
      </rPr>
      <t xml:space="preserve"> (use the dropdown list)</t>
    </r>
  </si>
  <si>
    <r>
      <t xml:space="preserve">Points Claimed </t>
    </r>
    <r>
      <rPr>
        <sz val="11"/>
        <color theme="1"/>
        <rFont val="Calibri"/>
        <family val="2"/>
        <scheme val="minor"/>
      </rPr>
      <t xml:space="preserve"> (use the dropdown list)</t>
    </r>
  </si>
  <si>
    <r>
      <t xml:space="preserve">Other Amenities </t>
    </r>
    <r>
      <rPr>
        <sz val="11"/>
        <color theme="1"/>
        <rFont val="Calibri"/>
        <family val="2"/>
        <scheme val="minor"/>
      </rPr>
      <t>(</t>
    </r>
    <r>
      <rPr>
        <b/>
        <i/>
        <u/>
        <sz val="11"/>
        <color theme="1"/>
        <rFont val="Calibri"/>
        <family val="2"/>
        <scheme val="minor"/>
      </rPr>
      <t>Select all</t>
    </r>
    <r>
      <rPr>
        <sz val="11"/>
        <color theme="1"/>
        <rFont val="Calibri"/>
        <family val="2"/>
        <scheme val="minor"/>
      </rPr>
      <t xml:space="preserve"> project amenities the project will include)</t>
    </r>
  </si>
  <si>
    <t>Recessed LED lighting or LED lighting fixtures in kitchen and living areas</t>
  </si>
  <si>
    <t>Proximity to an accredited university or community college</t>
  </si>
  <si>
    <t>What, if any, infrastructure needs or improvements do you anticipate needing in the future ?</t>
  </si>
  <si>
    <t>Infrastructure for electric cars charging station</t>
  </si>
  <si>
    <t xml:space="preserve">
By claiming transportation points, the applicant agrees:
1. For VIA Link mobility on demand service, the applicant agree to allow vans to drop off or pick up on their property.
2. For fixed route bus service, the applicant agrees that by the time they have a certificate of occupancy, they will ensure: an accessible path to the stop for which they received points; or an accessible path to a sidewalk that connects to the stop for which they received points.</t>
  </si>
  <si>
    <r>
      <t xml:space="preserve">Area 3: If the property is within 1/2 mile of a fixed route bus stop that is served by </t>
    </r>
    <r>
      <rPr>
        <u/>
        <sz val="11"/>
        <color theme="1"/>
        <rFont val="Calibri"/>
        <family val="2"/>
        <scheme val="minor"/>
      </rPr>
      <t>more than one route</t>
    </r>
  </si>
  <si>
    <t xml:space="preserve">The City reserves the right to contact any Respondent to obtain additional information. Contact initiated by City staff, shall not be considered a violation by the Respondent. 
Violation of this provision by the Respondent may lead to disqualification of the application from consideration. </t>
  </si>
  <si>
    <r>
      <rPr>
        <b/>
        <sz val="11"/>
        <color theme="1"/>
        <rFont val="Calibri"/>
        <family val="2"/>
        <scheme val="minor"/>
      </rPr>
      <t>Application-</t>
    </r>
    <r>
      <rPr>
        <sz val="11"/>
        <color theme="1"/>
        <rFont val="Calibri"/>
        <family val="2"/>
        <scheme val="minor"/>
      </rPr>
      <t xml:space="preserve"> Completed application document with all sheets included. The application must be submitted in both Excel format version 2010 or later and a PDF.</t>
    </r>
  </si>
  <si>
    <r>
      <rPr>
        <b/>
        <sz val="11"/>
        <color theme="1"/>
        <rFont val="Calibri"/>
        <family val="2"/>
        <scheme val="minor"/>
      </rPr>
      <t>Evidence of Project Notification-</t>
    </r>
    <r>
      <rPr>
        <sz val="11"/>
        <color theme="1"/>
        <rFont val="Calibri"/>
        <family val="2"/>
        <scheme val="minor"/>
      </rPr>
      <t xml:space="preserve"> Relevant project information must be provided to the City Council Member whose district the proposed development is in. Full notification must include:
-A meeting (in person, over the phone, or virtual) with the Councilmember or appropriate staff member. Provide the name of the person met with, the time and date of the meeting along with a summary of the feedback received. 
-A copy of a written notification AND evidence of delivery. Evidence can be in the form of certified mail or an email read receipt. A template for notification is provided at https://www.sanantonio.gov/NHSD/Coordinated-Housing/Housing-Tax-Credit.
Projects located in the ETJ must ALSO notify the County Commissioner the proposed development is in. Full notification must include:
-A meeting (in person, over the phone, or virtual) with the Commissioner or appropriate staff member. Provide the name of the person met with, the time and date of the meeting along with a summary of the feedback received. 
-A copy of a written notification AND evidence of delivery. Evidence can be in the form of certified mail or an email read receipt. A template for notification is provided at https://www.sanantonio.gov/NHSD/Coordinated-Housing/Housing-Tax-Credit.</t>
    </r>
  </si>
  <si>
    <r>
      <rPr>
        <b/>
        <sz val="11"/>
        <color theme="1"/>
        <rFont val="Calibri"/>
        <family val="2"/>
        <scheme val="minor"/>
      </rPr>
      <t>Transportation map</t>
    </r>
    <r>
      <rPr>
        <sz val="11"/>
        <color theme="1"/>
        <rFont val="Calibri"/>
        <family val="2"/>
        <scheme val="minor"/>
      </rPr>
      <t xml:space="preserve"> using maps provided by VIA, indicate the development's location and how many points can be claimed, even if that number is 0.  </t>
    </r>
  </si>
  <si>
    <r>
      <t xml:space="preserve">Screen capture from </t>
    </r>
    <r>
      <rPr>
        <b/>
        <sz val="11"/>
        <color theme="1"/>
        <rFont val="Calibri"/>
        <family val="2"/>
        <scheme val="minor"/>
      </rPr>
      <t xml:space="preserve">COSA Development Services Department One-Stop Zoning Map </t>
    </r>
    <r>
      <rPr>
        <sz val="11"/>
        <color theme="1"/>
        <rFont val="Calibri"/>
        <family val="2"/>
        <scheme val="minor"/>
      </rPr>
      <t xml:space="preserve">showing the </t>
    </r>
    <r>
      <rPr>
        <b/>
        <sz val="11"/>
        <color theme="1"/>
        <rFont val="Calibri"/>
        <family val="2"/>
        <scheme val="minor"/>
      </rPr>
      <t>current zoning</t>
    </r>
    <r>
      <rPr>
        <sz val="11"/>
        <color theme="1"/>
        <rFont val="Calibri"/>
        <family val="2"/>
        <scheme val="minor"/>
      </rPr>
      <t xml:space="preserve">. The One-stop zoning map can be accessed at: https://gis.sanantonio.gov/DSD/OneStop/Index.html </t>
    </r>
  </si>
  <si>
    <t>If you are requesting this waiver, include a brief narrative explanation of why you should receive the waiver. Also include the name(s) of all developments within one-mile of your site  that serve the same population and have received an HTC allocation in the last 3 years.</t>
  </si>
  <si>
    <t>City Contribution Letter as described in the current year's QAP.</t>
  </si>
  <si>
    <t>Concerted Revitalization Plan Letter as described in the current year's QAP.</t>
  </si>
  <si>
    <r>
      <t xml:space="preserve">Do you plan to follow San Antonio Housing Trust's Resident/Tenant Protection Policy adopted in March 2021? </t>
    </r>
    <r>
      <rPr>
        <sz val="11"/>
        <color rgb="FF000000"/>
        <rFont val="Calibri"/>
        <family val="2"/>
        <scheme val="minor"/>
      </rPr>
      <t>Note: this is a non scoring item.</t>
    </r>
  </si>
  <si>
    <t>Virtual</t>
  </si>
  <si>
    <t>Will you help current residents who will not income qualify find housing? If so, how?</t>
  </si>
  <si>
    <t>Will residents have to be relocated, even temporarily, during the rehab process? If yes, describe what steps you will take to help residents with the transition.</t>
  </si>
  <si>
    <t>Laundry room has at least one washer and dryer for every 40 Units</t>
  </si>
  <si>
    <r>
      <rPr>
        <b/>
        <sz val="11"/>
        <color theme="1"/>
        <rFont val="Calibri"/>
        <family val="2"/>
        <scheme val="minor"/>
      </rPr>
      <t>Targeted Area of Site-</t>
    </r>
    <r>
      <rPr>
        <sz val="11"/>
        <color theme="1"/>
        <rFont val="Calibri"/>
        <family val="2"/>
        <scheme val="minor"/>
      </rPr>
      <t xml:space="preserve">
To claim points, for the development being located in an SA Tomorrow Regional Center, City-Initiated TIRZ, or Opportunity Zones, include a map showing where the development is located relative to the targeted area. 
To claim points for the development being located in a Census Tract with a poverty rate below 20%, use the current site demographic Characteristics Excel spreadsheet produced by the Texas Department of Housing and Community Affairs. Use the poverty rate data on the Opportunity Index Tab.  (Use dropdown list)</t>
    </r>
  </si>
  <si>
    <r>
      <rPr>
        <u/>
        <sz val="11"/>
        <color theme="1"/>
        <rFont val="Calibri"/>
        <family val="2"/>
        <scheme val="minor"/>
      </rPr>
      <t>Evidence of Two-Way Communication</t>
    </r>
    <r>
      <rPr>
        <sz val="11"/>
        <color theme="1"/>
        <rFont val="Calibri"/>
        <family val="2"/>
        <scheme val="minor"/>
      </rPr>
      <t xml:space="preserve"> (1 point, use dropdown list)
To claim this point, attach to the application packet evidence of two-way commination with resident(s) living in the neighborhood the development is proposed to be in. The communication should show the applicant's responses to questions or concerns from potential neighbors or community members about the proposed project. To earn this point, the communication must be documented in writing and occur without Council Office facilitation. </t>
    </r>
  </si>
  <si>
    <r>
      <t>Neighborhood Support Letters</t>
    </r>
    <r>
      <rPr>
        <sz val="11"/>
        <color theme="1"/>
        <rFont val="Calibri"/>
        <family val="2"/>
        <scheme val="minor"/>
      </rPr>
      <t xml:space="preserve">  (up to 4 points, use the dropdown lists)
Up to two letters can be submitted per project. One point can be claimed for each letter submitted. An additional point can be claimed for each supportive letter for a total of four points.
Letters can come from a Neighborhood Organization, Homeowners' Association, and/or Community Organizations (as defined by the current year QAP) based within one mile of the development, is a neighborhood association or a neighborhood organization whose boundaries include the development site. 
The letter(s) must be included as part of the application packet and dated no more than 3 months prior to the date this application is submitted unless a special exception is made by staff. </t>
    </r>
  </si>
  <si>
    <r>
      <rPr>
        <u/>
        <sz val="11"/>
        <color theme="1"/>
        <rFont val="Calibri"/>
        <family val="2"/>
        <scheme val="minor"/>
      </rPr>
      <t>Project Information Package Issued</t>
    </r>
    <r>
      <rPr>
        <sz val="11"/>
        <color theme="1"/>
        <rFont val="Calibri"/>
        <family val="2"/>
        <scheme val="minor"/>
      </rPr>
      <t xml:space="preserve"> (5 points, use dropdown list) 
The project information package meets all of the criteria listed in (i.-iv.):
i. The project information package must be sent in both English and Spanish. The information package must be sent prior to the application, but no more than 3 months before the application submission date unless a special exception is made by staff. The information must be sent prior to the date of application. The packet will include, at a minimum, the general scope of the development (i.e. total number of units, unit mix, planned amenities, etc.), the value of the tax credits being sought from TDHCA, the total projected cost of development, the anticipated project schedule, legibly notated maps indicating the location and address of the project site within the surrounding community, photographs of the subject property, a statement that the development will be subject to the same traffic and parking requirements and restrictions as any other development, and a list of prior projects the developer has completed in San Antonio, if any;
ii. An electronic copy (PDF) of the project information package is to be provided with submission of the applicant response to the RFA (emailed to HousingPolicy@sanantonio.gov and Allison.Beaver@sanantonio.gov);
iii. A print version (no less than 8-1/2” x 11” page format) of the project information package is to be provided to the respective City Council member’s office as well as to Neighborhood Associations, and Community Organizations located within one-half mile of the project site (as registered with the City) as well as all property owners within 200 linear feet of the development site. A list of individuals and organizations the information was sent to must be attached to the application;
iv. All printed and electronic copies of the project information package must include the following language on the cover page in a minimum 12-point font: “To submit questions or comments related to this proposed Housing Tax Credit development, please contact the City of San Antonio’s Neighborhood and Housing Services Department at HousingPolicy@sanantonio.gov”.</t>
    </r>
  </si>
  <si>
    <t>I/we certify that I/we have read, understand, and agree to the provisions in the 2022 RFA Multifamily Resolution of Support or No Objection Instructions and City's Housing Tax Credit Policy documents.</t>
  </si>
  <si>
    <t xml:space="preserve">I/we certify I have read, understand, and agree to the provisions in the City's Housing Voucher Incentive Policy. </t>
  </si>
  <si>
    <t>Summarize any comments or requests from the Commissioner</t>
  </si>
  <si>
    <t>Project Feasibility &amp; Readiness- (Up to 11 Points)</t>
  </si>
  <si>
    <r>
      <t xml:space="preserve">Area 1: If the property is within 1/2 mile of a fixed route bus stop that is served by a route with a </t>
    </r>
    <r>
      <rPr>
        <u/>
        <sz val="11"/>
        <color theme="1"/>
        <rFont val="Calibri"/>
        <family val="2"/>
        <scheme val="minor"/>
      </rPr>
      <t>minimum of 12 hours of service per weekday</t>
    </r>
  </si>
  <si>
    <r>
      <t xml:space="preserve">Development's location </t>
    </r>
    <r>
      <rPr>
        <b/>
        <sz val="11"/>
        <color theme="1"/>
        <rFont val="Calibri"/>
        <family val="2"/>
        <scheme val="minor"/>
      </rPr>
      <t>within or nearest to a City targeted area.</t>
    </r>
  </si>
  <si>
    <t>Please check this box if your development is in a Qualified Census Tract</t>
  </si>
  <si>
    <t>Project site is within City Limits and currently zoned appropriately for the proposed development type and density (6 Points)</t>
  </si>
  <si>
    <t>Project site is within City Limits and is not zoned for the proposed use, but have a Non-Conforming Use Letter (6 points)</t>
  </si>
  <si>
    <t>Project is in the ETJ, City zoning does not apply (4 Points)</t>
  </si>
  <si>
    <t>The data used will be based solely on that available through US Census' OnTheMap tool. Jobs counted are limited to those based on the work area, all workers, and all primary jobs. Use the newest data posted to the US Census website on or before October 1,
2023. The Development will use OnTheMap's function to import GPS coordinates that clearly fall within the Development Site, and the OnTheMap chart/map report submitted in the Application must include the report date (Use dropdown list)</t>
  </si>
  <si>
    <t>I/we certify I have read, understand, and agree to the provisions in the City's Resolution #2023-05-04-0014R which supports the rights of tenants in San Antonio.</t>
  </si>
  <si>
    <t>Area 4: If the property is located within a VIA Link zone</t>
  </si>
  <si>
    <t xml:space="preserve">Interactive Regional Center Map </t>
  </si>
  <si>
    <t>Interactive Opporunity Zone Map</t>
  </si>
  <si>
    <t>Interactive TIRZ Map</t>
  </si>
  <si>
    <t>Release Date: December 2, 2024</t>
  </si>
  <si>
    <r>
      <rPr>
        <b/>
        <sz val="11"/>
        <color theme="1"/>
        <rFont val="Calibri"/>
        <family val="2"/>
        <scheme val="minor"/>
      </rPr>
      <t>Proximity to Jobs</t>
    </r>
    <r>
      <rPr>
        <sz val="11"/>
        <color theme="1"/>
        <rFont val="Calibri"/>
        <family val="2"/>
        <scheme val="minor"/>
      </rPr>
      <t xml:space="preserve"> using data available through US Census’ OnTheMap tool. Jobs counted are limited to those based on the work area, all workers, and all primary jobs. Use the most recently available data set (as of October 1, 2024). The Development will use either OnTheMap’s selection tool to identify a point within the Development Site or OnTheMap’s function to import GPS coordinates that fall within the Development Site. https://onthemap.ces.census.gov </t>
    </r>
  </si>
  <si>
    <t>Application Due: January 13, 2025 at 2:00 p.m.</t>
  </si>
  <si>
    <r>
      <t xml:space="preserve">Respondents may submit questions concerning this RFA to the Staff Contact Person listed below until 2:00pm, Central Standard Time, on the Friday following the RFA’s release. </t>
    </r>
    <r>
      <rPr>
        <b/>
        <sz val="11"/>
        <color theme="1"/>
        <rFont val="Calibri"/>
        <family val="2"/>
        <scheme val="minor"/>
      </rPr>
      <t>This year, questions can be submitted until Wednesday, December 11, 2024.</t>
    </r>
    <r>
      <rPr>
        <sz val="11"/>
        <color theme="1"/>
        <rFont val="Calibri"/>
        <family val="2"/>
        <scheme val="minor"/>
      </rPr>
      <t xml:space="preserve"> Questions received after the stated deadline may not be answered. All questions shall be sent by e-mail to:
</t>
    </r>
    <r>
      <rPr>
        <b/>
        <sz val="11"/>
        <color theme="1"/>
        <rFont val="Calibri"/>
        <family val="2"/>
        <scheme val="minor"/>
      </rPr>
      <t xml:space="preserve">Allison Beaver, Senior Housing Policy Manager, Neighborhood &amp; Housing Services Department at HousingPolicy@sanantonio.gov &amp; Allison.Beaver@sanantonio.gov </t>
    </r>
  </si>
  <si>
    <r>
      <rPr>
        <u/>
        <sz val="11"/>
        <rFont val="Calibri"/>
        <family val="2"/>
        <scheme val="minor"/>
      </rPr>
      <t xml:space="preserve">Developer Initiated Public Meeting </t>
    </r>
    <r>
      <rPr>
        <sz val="11"/>
        <rFont val="Calibri"/>
        <family val="2"/>
        <scheme val="minor"/>
      </rPr>
      <t>(5 points, use dropdown list) 
The public meeting meets all of the criteria listed in (i.-viii.):
i. The meeting is to be held at a publicly-accessible location within two (2) miles of the subject property site;
ii. The meeting is to be scheduled on a weeknight (excluding major holidays) with a scheduled start time no earlier than 5:30 p.m. and no later than 7:30 p.m., on a Saturday with a scheduled start time no earlier than 9:00 a.m. and no later than 5:00 p.m., or on a Sunday with a scheduled start time no earlier than 11:00 a.m. and no later than 5:00 p.m.;
iii. Written notice of the meeting, including all relevant meeting details, is to be provided at least seven (7) calendar days in advance of the scheduled meeting date to City staff, the respective City Council member’s office, Neighborhood Associations or Community Organizations within one-half mile of the project site (as registered with the City), and property owners within 200 linear feet of the development site (notices to staff shall be emailed to HousingPolicy@sanantonio.gov and Allison.Beaver@sanantonio.gov); 
iv. Notice of the meeting must also be posted on the subject property in the form of a sign measuring at least 4 feet wide by 3 feet tall, and will include all relevant meeting details;
v. Materials presented at the meeting must include legibly notated maps indicating the location of the project site within the surrounding community and photographs of the subject property;
vi. All printed and electronic communications regarding the meeting (excluding signage) must include the following language: “To submit questions or comments related to this proposed Housing Tax Credit development, please contact the City of San Antonio’s Neighborhood and Housing Services Department at HousingPolicy@sanantonio.gov”;
vii. Information provided during the public meeting must include, at a minimum, the general scope of the development (i.e. total number of units, unit mix, planned amenities, etc.), the value of the tax credits being sought from TDHCA, the total projected cost of development, and the anticipated project schedule; and,
viii. Notice of the meeting (addressing the criteria listed herein) must be provided prior to submission of the completed application, and the meeting must occur no later than January 31, 2025. The meeting must occur no more than 3 months prior to the application date.</t>
    </r>
  </si>
  <si>
    <r>
      <t xml:space="preserve">The Respondent is expected to examine this RFA carefully, understand the terms and conditions for providing the information listed herein and respond completely. FAILURE TO COMPLETE AND PROVIDE ANY OF THESE APPLICATION REQUIREMENTS MAY RESULT IN THE RESPONDENT’S APPLICATION BEING DEEMED NON-RESPONSIVE AND THEREFORE DISQUALIFIED FROM CONSIDERATION.  
</t>
    </r>
    <r>
      <rPr>
        <u/>
        <sz val="11"/>
        <color theme="1"/>
        <rFont val="Arial"/>
        <family val="2"/>
      </rPr>
      <t>Submission</t>
    </r>
    <r>
      <rPr>
        <sz val="11"/>
        <color theme="1"/>
        <rFont val="Arial"/>
        <family val="2"/>
      </rPr>
      <t xml:space="preserve">:
The respondent shall submit one (1) signed application as a pdf file, (2) Excel version of the application, and all supporting documentation via e-mail to HousingPolicy@sanantonio.gov </t>
    </r>
    <r>
      <rPr>
        <b/>
        <sz val="11"/>
        <color theme="1"/>
        <rFont val="Arial"/>
        <family val="2"/>
      </rPr>
      <t xml:space="preserve">and </t>
    </r>
    <r>
      <rPr>
        <sz val="11"/>
        <color theme="1"/>
        <rFont val="Arial"/>
        <family val="2"/>
      </rPr>
      <t xml:space="preserve">Allison.Beaver@sanantonio.gov. The subject line of the submittal e-mail should be clearly marked, “Housing Tax Credit Resolution of Support or No Objection Request”. Applications sent by any means other than the e-mail addresses listed above will NOT be accepted.
</t>
    </r>
    <r>
      <rPr>
        <b/>
        <sz val="11"/>
        <color theme="1"/>
        <rFont val="Arial"/>
        <family val="2"/>
      </rPr>
      <t>Applications must be received via email at HousingPolicy@sanantonio.gov and Allison.Beaver@sanantonio.gov no later than 2:00 p.m., Central Time, on Monday, January 13, 2025</t>
    </r>
    <r>
      <rPr>
        <sz val="11"/>
        <color theme="1"/>
        <rFont val="Arial"/>
        <family val="2"/>
      </rPr>
      <t xml:space="preserve">.  Any application or modification received after this time may not be considered. 
</t>
    </r>
    <r>
      <rPr>
        <u/>
        <sz val="11"/>
        <color theme="1"/>
        <rFont val="Arial"/>
        <family val="2"/>
      </rPr>
      <t>Application Format</t>
    </r>
    <r>
      <rPr>
        <sz val="11"/>
        <color theme="1"/>
        <rFont val="Arial"/>
        <family val="2"/>
      </rPr>
      <t xml:space="preserve">:  
The electronic application will be provided in Excel, version 2010 or later.  The application must be completed and returned in the same format.  Respondent is to complete ALL blue text boxes and drop-down menus. Applicants are solely responsible for ensuring the inputs are accurate. INCOMPLETE APPLICATIONS MAY NOT BE CONSIDERED.
</t>
    </r>
    <r>
      <rPr>
        <u/>
        <sz val="11"/>
        <color theme="1"/>
        <rFont val="Arial"/>
        <family val="2"/>
      </rPr>
      <t>Modified Applications</t>
    </r>
    <r>
      <rPr>
        <sz val="11"/>
        <color theme="1"/>
        <rFont val="Arial"/>
        <family val="2"/>
      </rPr>
      <t xml:space="preserve">:
Applications may be modified provided such modifications are received prior to the due date for submission of applications and submitted in the same manner as original application. In the body of the e-mail, the submission should indicate it is a modified application and that the original application is being withdrawn. 
</t>
    </r>
    <r>
      <rPr>
        <u/>
        <sz val="11"/>
        <color theme="1"/>
        <rFont val="Arial"/>
        <family val="2"/>
      </rPr>
      <t>Self-Scoring Application</t>
    </r>
    <r>
      <rPr>
        <b/>
        <u/>
        <sz val="11"/>
        <color theme="1"/>
        <rFont val="Arial"/>
        <family val="2"/>
      </rPr>
      <t>:</t>
    </r>
    <r>
      <rPr>
        <sz val="11"/>
        <color theme="1"/>
        <rFont val="Arial"/>
        <family val="2"/>
      </rPr>
      <t xml:space="preserve">
This is a self-scoring application and as such the final score is based on the honesty and integrity of the Respondent. Respondents are expected to complete the application fully and truthfully. 
PENALTY FOR FALSE OR FRAUDULENT STATEMENT: U. S. C. Title 18, Sec. 1001, Provides: “Whoever, in any matter within the jurisdiction of any department or agency of the United States knowingly and willingly falsifies…or makes any false writing or document knowing the same to contain any false, fictitious or fraudulent statement or entry shall be fined not more than $10,000 or imprisoned not more than five years, or both.”</t>
    </r>
  </si>
  <si>
    <r>
      <t xml:space="preserve">Please submit the following items to </t>
    </r>
    <r>
      <rPr>
        <b/>
        <u/>
        <sz val="11"/>
        <color theme="1"/>
        <rFont val="Calibri"/>
        <family val="2"/>
        <scheme val="minor"/>
      </rPr>
      <t>HousingPolicy@sanantonio.gov</t>
    </r>
    <r>
      <rPr>
        <b/>
        <sz val="11"/>
        <color theme="1"/>
        <rFont val="Calibri"/>
        <family val="2"/>
        <scheme val="minor"/>
      </rPr>
      <t xml:space="preserve"> and </t>
    </r>
    <r>
      <rPr>
        <b/>
        <u/>
        <sz val="11"/>
        <color theme="1"/>
        <rFont val="Calibri"/>
        <family val="2"/>
        <scheme val="minor"/>
      </rPr>
      <t>Allison.Beaver@sanantonio.gov</t>
    </r>
    <r>
      <rPr>
        <b/>
        <sz val="11"/>
        <color theme="1"/>
        <rFont val="Calibri"/>
        <family val="2"/>
        <scheme val="minor"/>
      </rPr>
      <t xml:space="preserve"> </t>
    </r>
    <r>
      <rPr>
        <sz val="11"/>
        <color theme="1"/>
        <rFont val="Calibri"/>
        <family val="2"/>
        <scheme val="minor"/>
      </rPr>
      <t xml:space="preserve">by </t>
    </r>
    <r>
      <rPr>
        <b/>
        <sz val="11"/>
        <color theme="1"/>
        <rFont val="Calibri"/>
        <family val="2"/>
        <scheme val="minor"/>
      </rPr>
      <t>January 13, 2025 at 2:00 p.m.</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</si>
</sst>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_(&quot;$&quot;* \(#,##0.00\);_(&quot;$&quot;* &quot;-&quot;??_);_(@_)"/>
    <numFmt numFmtId="43" formatCode="_(* #,##0.00_);_(* \(#,##0.00\);_(* &quot;-&quot;??_);_(@_)"/>
    <numFmt numFmtId="164" formatCode="_(&quot;$&quot;* #,##0_);_(&quot;$&quot;* \(#,##0\);_(&quot;$&quot;* &quot;-&quot;??_);_(@_)"/>
    <numFmt numFmtId="165" formatCode="_(* #,##0_);_(* \(#,##0\);_(* &quot;-&quot;??_);_(@_)"/>
  </numFmts>
  <fonts count="36" x14ac:knownFonts="1">
    <font>
      <sz val="11"/>
      <color theme="1"/>
      <name val="Calibri"/>
      <family val="2"/>
      <scheme val="minor"/>
    </font>
    <font>
      <sz val="11"/>
      <color theme="1"/>
      <name val="Calibri"/>
      <family val="2"/>
      <scheme val="minor"/>
    </font>
    <font>
      <b/>
      <sz val="11"/>
      <color theme="1"/>
      <name val="Calibri"/>
      <family val="2"/>
      <scheme val="minor"/>
    </font>
    <font>
      <sz val="20"/>
      <color theme="1"/>
      <name val="Calibri"/>
      <family val="2"/>
      <scheme val="minor"/>
    </font>
    <font>
      <b/>
      <sz val="12"/>
      <color theme="0"/>
      <name val="Arial"/>
      <family val="2"/>
    </font>
    <font>
      <sz val="12"/>
      <color theme="1"/>
      <name val="Arial"/>
      <family val="2"/>
    </font>
    <font>
      <b/>
      <i/>
      <sz val="12"/>
      <color theme="1"/>
      <name val="Arial"/>
      <family val="2"/>
    </font>
    <font>
      <b/>
      <i/>
      <sz val="14"/>
      <color theme="0"/>
      <name val="Arial"/>
      <family val="2"/>
    </font>
    <font>
      <i/>
      <sz val="11"/>
      <color theme="1"/>
      <name val="Calibri"/>
      <family val="2"/>
      <scheme val="minor"/>
    </font>
    <font>
      <b/>
      <u/>
      <sz val="11"/>
      <color theme="1"/>
      <name val="Calibri"/>
      <family val="2"/>
      <scheme val="minor"/>
    </font>
    <font>
      <u/>
      <sz val="11"/>
      <color theme="1"/>
      <name val="Calibri"/>
      <family val="2"/>
      <scheme val="minor"/>
    </font>
    <font>
      <sz val="10"/>
      <color theme="1"/>
      <name val="Times New Roman"/>
      <family val="1"/>
    </font>
    <font>
      <b/>
      <sz val="11"/>
      <color indexed="8"/>
      <name val="Calibri"/>
      <family val="2"/>
      <scheme val="minor"/>
    </font>
    <font>
      <sz val="11"/>
      <color indexed="8"/>
      <name val="Calibri"/>
      <family val="2"/>
      <scheme val="minor"/>
    </font>
    <font>
      <b/>
      <i/>
      <u/>
      <sz val="11"/>
      <color theme="1"/>
      <name val="Calibri"/>
      <family val="2"/>
      <scheme val="minor"/>
    </font>
    <font>
      <b/>
      <i/>
      <sz val="11"/>
      <color theme="1"/>
      <name val="Calibri"/>
      <family val="2"/>
      <scheme val="minor"/>
    </font>
    <font>
      <sz val="11"/>
      <color rgb="FF222222"/>
      <name val="Calibri"/>
      <family val="2"/>
      <scheme val="minor"/>
    </font>
    <font>
      <sz val="11"/>
      <color rgb="FF000000"/>
      <name val="Calibri"/>
      <family val="2"/>
      <scheme val="minor"/>
    </font>
    <font>
      <u/>
      <sz val="12"/>
      <color rgb="FF008080"/>
      <name val="Garamond"/>
      <family val="1"/>
    </font>
    <font>
      <sz val="11"/>
      <color theme="1"/>
      <name val="Arial"/>
      <family val="2"/>
    </font>
    <font>
      <b/>
      <sz val="12"/>
      <color theme="1"/>
      <name val="Arial"/>
      <family val="2"/>
    </font>
    <font>
      <u/>
      <sz val="11"/>
      <color theme="1"/>
      <name val="Arial"/>
      <family val="2"/>
    </font>
    <font>
      <b/>
      <u/>
      <sz val="11"/>
      <color theme="1"/>
      <name val="Arial"/>
      <family val="2"/>
    </font>
    <font>
      <b/>
      <sz val="11"/>
      <color theme="1"/>
      <name val="Arial"/>
      <family val="2"/>
    </font>
    <font>
      <b/>
      <i/>
      <sz val="18"/>
      <color theme="0"/>
      <name val="Arial"/>
      <family val="2"/>
    </font>
    <font>
      <sz val="11"/>
      <color theme="1"/>
      <name val="Times New Roman"/>
      <family val="1"/>
    </font>
    <font>
      <sz val="8"/>
      <color theme="1"/>
      <name val="Calibri"/>
      <family val="2"/>
      <scheme val="minor"/>
    </font>
    <font>
      <sz val="10"/>
      <color theme="1"/>
      <name val="Calibri"/>
      <family val="2"/>
      <scheme val="minor"/>
    </font>
    <font>
      <u/>
      <sz val="11"/>
      <color theme="10"/>
      <name val="Calibri"/>
      <family val="2"/>
      <scheme val="minor"/>
    </font>
    <font>
      <b/>
      <sz val="11"/>
      <color rgb="FF000000"/>
      <name val="Calibri"/>
      <family val="2"/>
      <scheme val="minor"/>
    </font>
    <font>
      <b/>
      <sz val="12"/>
      <color theme="1"/>
      <name val="Calibri"/>
      <family val="2"/>
      <scheme val="minor"/>
    </font>
    <font>
      <b/>
      <sz val="14"/>
      <color theme="1"/>
      <name val="Calibri"/>
      <family val="2"/>
      <scheme val="minor"/>
    </font>
    <font>
      <sz val="12"/>
      <color theme="1"/>
      <name val="Calibri"/>
      <family val="2"/>
      <scheme val="minor"/>
    </font>
    <font>
      <b/>
      <i/>
      <u/>
      <sz val="12"/>
      <color theme="1"/>
      <name val="Calibri"/>
      <family val="2"/>
      <scheme val="minor"/>
    </font>
    <font>
      <sz val="11"/>
      <name val="Calibri"/>
      <family val="2"/>
      <scheme val="minor"/>
    </font>
    <font>
      <u/>
      <sz val="11"/>
      <name val="Calibri"/>
      <family val="2"/>
      <scheme val="minor"/>
    </font>
  </fonts>
  <fills count="6">
    <fill>
      <patternFill patternType="none"/>
    </fill>
    <fill>
      <patternFill patternType="gray125"/>
    </fill>
    <fill>
      <patternFill patternType="solid">
        <fgColor theme="4" tint="0.59999389629810485"/>
        <bgColor indexed="64"/>
      </patternFill>
    </fill>
    <fill>
      <patternFill patternType="solid">
        <fgColor theme="4" tint="-0.249977111117893"/>
        <bgColor indexed="64"/>
      </patternFill>
    </fill>
    <fill>
      <patternFill patternType="solid">
        <fgColor theme="0" tint="-0.14999847407452621"/>
        <bgColor indexed="64"/>
      </patternFill>
    </fill>
    <fill>
      <patternFill patternType="solid">
        <fgColor theme="2" tint="-0.249977111117893"/>
        <bgColor indexed="64"/>
      </patternFill>
    </fill>
  </fills>
  <borders count="57">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medium">
        <color indexed="64"/>
      </right>
      <top/>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bottom/>
      <diagonal/>
    </border>
    <border>
      <left/>
      <right style="thin">
        <color indexed="64"/>
      </right>
      <top style="thin">
        <color indexed="64"/>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bottom style="medium">
        <color indexed="64"/>
      </bottom>
      <diagonal/>
    </border>
  </borders>
  <cellStyleXfs count="5">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28" fillId="0" borderId="0" applyNumberFormat="0" applyFill="0" applyBorder="0" applyAlignment="0" applyProtection="0"/>
  </cellStyleXfs>
  <cellXfs count="476">
    <xf numFmtId="0" fontId="0" fillId="0" borderId="0" xfId="0"/>
    <xf numFmtId="0" fontId="0" fillId="0" borderId="1" xfId="0" applyBorder="1"/>
    <xf numFmtId="0" fontId="0" fillId="0" borderId="2" xfId="0" applyBorder="1"/>
    <xf numFmtId="0" fontId="0" fillId="0" borderId="3" xfId="0" applyBorder="1"/>
    <xf numFmtId="0" fontId="0" fillId="0" borderId="4" xfId="0" applyBorder="1"/>
    <xf numFmtId="0" fontId="0" fillId="0" borderId="5" xfId="0" applyBorder="1"/>
    <xf numFmtId="0" fontId="0" fillId="0" borderId="6" xfId="0" applyBorder="1"/>
    <xf numFmtId="0" fontId="0" fillId="0" borderId="8" xfId="0" applyBorder="1"/>
    <xf numFmtId="0" fontId="7" fillId="0" borderId="0" xfId="0" applyFont="1" applyAlignment="1">
      <alignment vertical="center"/>
    </xf>
    <xf numFmtId="0" fontId="0" fillId="5" borderId="20" xfId="2" applyNumberFormat="1" applyFont="1" applyFill="1" applyBorder="1" applyAlignment="1" applyProtection="1">
      <alignment horizontal="center"/>
    </xf>
    <xf numFmtId="0" fontId="0" fillId="5" borderId="25" xfId="2" applyNumberFormat="1" applyFont="1" applyFill="1" applyBorder="1" applyAlignment="1" applyProtection="1">
      <alignment horizontal="center"/>
    </xf>
    <xf numFmtId="0" fontId="0" fillId="5" borderId="24" xfId="0" applyFill="1" applyBorder="1" applyAlignment="1">
      <alignment horizontal="center"/>
    </xf>
    <xf numFmtId="164" fontId="2" fillId="5" borderId="25" xfId="2" applyNumberFormat="1" applyFont="1" applyFill="1" applyBorder="1" applyProtection="1"/>
    <xf numFmtId="0" fontId="2" fillId="5" borderId="8" xfId="0" applyFont="1" applyFill="1" applyBorder="1"/>
    <xf numFmtId="0" fontId="0" fillId="2" borderId="31" xfId="0" applyFill="1" applyBorder="1" applyAlignment="1" applyProtection="1">
      <alignment wrapText="1"/>
      <protection locked="0"/>
    </xf>
    <xf numFmtId="0" fontId="0" fillId="2" borderId="20" xfId="0" applyFill="1" applyBorder="1" applyAlignment="1" applyProtection="1">
      <alignment wrapText="1"/>
      <protection locked="0"/>
    </xf>
    <xf numFmtId="14" fontId="0" fillId="2" borderId="31" xfId="0" applyNumberFormat="1" applyFill="1" applyBorder="1" applyAlignment="1" applyProtection="1">
      <alignment wrapText="1"/>
      <protection locked="0"/>
    </xf>
    <xf numFmtId="14" fontId="0" fillId="2" borderId="20" xfId="0" applyNumberFormat="1" applyFill="1" applyBorder="1" applyAlignment="1" applyProtection="1">
      <alignment wrapText="1"/>
      <protection locked="0"/>
    </xf>
    <xf numFmtId="14" fontId="0" fillId="2" borderId="25" xfId="0" applyNumberFormat="1" applyFill="1" applyBorder="1" applyAlignment="1" applyProtection="1">
      <alignment wrapText="1"/>
      <protection locked="0"/>
    </xf>
    <xf numFmtId="44" fontId="0" fillId="2" borderId="9" xfId="2" applyFont="1" applyFill="1" applyBorder="1" applyAlignment="1" applyProtection="1">
      <alignment horizontal="center"/>
      <protection locked="0"/>
    </xf>
    <xf numFmtId="44" fontId="0" fillId="2" borderId="20" xfId="2" applyFont="1" applyFill="1" applyBorder="1" applyAlignment="1" applyProtection="1">
      <alignment horizontal="center"/>
      <protection locked="0"/>
    </xf>
    <xf numFmtId="44" fontId="0" fillId="2" borderId="24" xfId="2" applyFont="1" applyFill="1" applyBorder="1" applyAlignment="1" applyProtection="1">
      <alignment horizontal="center"/>
      <protection locked="0"/>
    </xf>
    <xf numFmtId="44" fontId="0" fillId="2" borderId="25" xfId="2" applyFont="1" applyFill="1" applyBorder="1" applyAlignment="1" applyProtection="1">
      <alignment horizontal="center"/>
      <protection locked="0"/>
    </xf>
    <xf numFmtId="44" fontId="0" fillId="2" borderId="20" xfId="2" applyFont="1" applyFill="1" applyBorder="1" applyProtection="1">
      <protection locked="0"/>
    </xf>
    <xf numFmtId="44" fontId="0" fillId="2" borderId="37" xfId="2" applyFont="1" applyFill="1" applyBorder="1" applyProtection="1">
      <protection locked="0"/>
    </xf>
    <xf numFmtId="0" fontId="2" fillId="0" borderId="0" xfId="0" applyFont="1"/>
    <xf numFmtId="0" fontId="0" fillId="4" borderId="20" xfId="0" applyFill="1" applyBorder="1"/>
    <xf numFmtId="0" fontId="2" fillId="5" borderId="25" xfId="0" applyFont="1" applyFill="1" applyBorder="1"/>
    <xf numFmtId="0" fontId="19" fillId="0" borderId="0" xfId="0" applyFont="1"/>
    <xf numFmtId="0" fontId="19" fillId="0" borderId="0" xfId="0" applyFont="1" applyAlignment="1">
      <alignment wrapText="1"/>
    </xf>
    <xf numFmtId="0" fontId="21" fillId="0" borderId="0" xfId="0" applyFont="1"/>
    <xf numFmtId="0" fontId="19" fillId="0" borderId="4" xfId="0" applyFont="1" applyBorder="1"/>
    <xf numFmtId="0" fontId="19" fillId="0" borderId="5" xfId="0" applyFont="1" applyBorder="1"/>
    <xf numFmtId="0" fontId="19" fillId="0" borderId="4" xfId="0" applyFont="1" applyBorder="1" applyAlignment="1">
      <alignment wrapText="1"/>
    </xf>
    <xf numFmtId="0" fontId="19" fillId="0" borderId="5" xfId="0" applyFont="1" applyBorder="1" applyAlignment="1">
      <alignment wrapText="1"/>
    </xf>
    <xf numFmtId="0" fontId="23" fillId="0" borderId="4" xfId="0" applyFont="1" applyBorder="1"/>
    <xf numFmtId="0" fontId="0" fillId="2" borderId="21" xfId="0" applyFill="1" applyBorder="1" applyProtection="1">
      <protection locked="0"/>
    </xf>
    <xf numFmtId="0" fontId="0" fillId="2" borderId="23" xfId="0" applyFill="1" applyBorder="1" applyProtection="1">
      <protection locked="0"/>
    </xf>
    <xf numFmtId="0" fontId="2" fillId="2" borderId="24" xfId="0" applyFont="1" applyFill="1" applyBorder="1" applyAlignment="1" applyProtection="1">
      <alignment horizontal="center"/>
      <protection locked="0"/>
    </xf>
    <xf numFmtId="0" fontId="7" fillId="3" borderId="1" xfId="0" applyFont="1" applyFill="1" applyBorder="1" applyAlignment="1">
      <alignment vertical="center"/>
    </xf>
    <xf numFmtId="0" fontId="4" fillId="3" borderId="2" xfId="0" applyFont="1" applyFill="1" applyBorder="1"/>
    <xf numFmtId="0" fontId="4" fillId="3" borderId="3" xfId="0" applyFont="1" applyFill="1" applyBorder="1"/>
    <xf numFmtId="0" fontId="4" fillId="0" borderId="0" xfId="0" applyFont="1"/>
    <xf numFmtId="0" fontId="12" fillId="0" borderId="19" xfId="0" applyFont="1" applyBorder="1" applyAlignment="1">
      <alignment vertical="center"/>
    </xf>
    <xf numFmtId="0" fontId="12" fillId="0" borderId="0" xfId="0" applyFont="1"/>
    <xf numFmtId="0" fontId="12" fillId="0" borderId="5" xfId="0" applyFont="1" applyBorder="1"/>
    <xf numFmtId="0" fontId="12" fillId="0" borderId="16" xfId="0" applyFont="1" applyBorder="1" applyAlignment="1">
      <alignment vertical="center"/>
    </xf>
    <xf numFmtId="0" fontId="0" fillId="0" borderId="4" xfId="0" applyBorder="1" applyAlignment="1">
      <alignment horizontal="center" wrapText="1"/>
    </xf>
    <xf numFmtId="0" fontId="0" fillId="0" borderId="0" xfId="0" applyAlignment="1">
      <alignment horizontal="center" wrapText="1"/>
    </xf>
    <xf numFmtId="0" fontId="0" fillId="0" borderId="5" xfId="0" applyBorder="1" applyAlignment="1">
      <alignment horizontal="center" wrapText="1"/>
    </xf>
    <xf numFmtId="0" fontId="5" fillId="0" borderId="0" xfId="0" applyFont="1" applyAlignment="1">
      <alignment horizontal="center" wrapText="1"/>
    </xf>
    <xf numFmtId="0" fontId="13" fillId="0" borderId="29" xfId="0" applyFont="1" applyBorder="1" applyAlignment="1">
      <alignment vertical="center"/>
    </xf>
    <xf numFmtId="0" fontId="13" fillId="0" borderId="0" xfId="0" applyFont="1"/>
    <xf numFmtId="0" fontId="13" fillId="0" borderId="5" xfId="0" applyFont="1" applyBorder="1"/>
    <xf numFmtId="0" fontId="12" fillId="0" borderId="21" xfId="0" applyFont="1" applyBorder="1" applyAlignment="1">
      <alignment vertical="center"/>
    </xf>
    <xf numFmtId="0" fontId="0" fillId="0" borderId="0" xfId="0" applyAlignment="1">
      <alignment wrapText="1"/>
    </xf>
    <xf numFmtId="0" fontId="0" fillId="0" borderId="9" xfId="0" applyBorder="1"/>
    <xf numFmtId="0" fontId="5" fillId="0" borderId="9" xfId="0" applyFont="1" applyBorder="1" applyAlignment="1">
      <alignment wrapText="1"/>
    </xf>
    <xf numFmtId="0" fontId="0" fillId="0" borderId="21" xfId="0" applyBorder="1" applyAlignment="1">
      <alignment vertical="center"/>
    </xf>
    <xf numFmtId="0" fontId="5" fillId="0" borderId="9" xfId="0" applyFont="1" applyBorder="1"/>
    <xf numFmtId="0" fontId="0" fillId="0" borderId="23" xfId="0" applyBorder="1" applyAlignment="1">
      <alignment vertical="center"/>
    </xf>
    <xf numFmtId="0" fontId="12" fillId="0" borderId="29" xfId="0" applyFont="1" applyBorder="1" applyAlignment="1">
      <alignment vertical="center" wrapText="1"/>
    </xf>
    <xf numFmtId="0" fontId="12" fillId="0" borderId="23" xfId="0" applyFont="1" applyBorder="1" applyAlignment="1">
      <alignment vertical="center"/>
    </xf>
    <xf numFmtId="0" fontId="2" fillId="0" borderId="21" xfId="0" applyFont="1" applyBorder="1" applyAlignment="1">
      <alignment vertical="center"/>
    </xf>
    <xf numFmtId="0" fontId="0" fillId="0" borderId="46" xfId="0" applyBorder="1" applyAlignment="1">
      <alignment horizontal="center"/>
    </xf>
    <xf numFmtId="9" fontId="0" fillId="0" borderId="43" xfId="0" applyNumberFormat="1" applyBorder="1" applyAlignment="1">
      <alignment horizontal="center"/>
    </xf>
    <xf numFmtId="0" fontId="2" fillId="0" borderId="48" xfId="0" applyFont="1" applyBorder="1" applyAlignment="1">
      <alignment horizontal="center"/>
    </xf>
    <xf numFmtId="0" fontId="0" fillId="0" borderId="21" xfId="0" applyBorder="1" applyAlignment="1">
      <alignment horizontal="center"/>
    </xf>
    <xf numFmtId="16" fontId="5" fillId="0" borderId="0" xfId="0" quotePrefix="1" applyNumberFormat="1" applyFont="1"/>
    <xf numFmtId="0" fontId="5" fillId="0" borderId="0" xfId="0" quotePrefix="1" applyFont="1"/>
    <xf numFmtId="0" fontId="2" fillId="0" borderId="23" xfId="0" applyFont="1" applyBorder="1" applyAlignment="1">
      <alignment horizontal="center"/>
    </xf>
    <xf numFmtId="0" fontId="0" fillId="0" borderId="4" xfId="0" applyBorder="1" applyAlignment="1">
      <alignment horizontal="center"/>
    </xf>
    <xf numFmtId="0" fontId="0" fillId="0" borderId="0" xfId="0" applyAlignment="1">
      <alignment horizontal="center"/>
    </xf>
    <xf numFmtId="0" fontId="0" fillId="0" borderId="5" xfId="2" applyNumberFormat="1" applyFont="1" applyFill="1" applyBorder="1" applyAlignment="1" applyProtection="1">
      <alignment horizontal="center"/>
    </xf>
    <xf numFmtId="0" fontId="12" fillId="0" borderId="0" xfId="0" applyFont="1" applyAlignment="1">
      <alignment horizontal="center"/>
    </xf>
    <xf numFmtId="0" fontId="12" fillId="0" borderId="0" xfId="0" applyFont="1" applyAlignment="1">
      <alignment wrapText="1"/>
    </xf>
    <xf numFmtId="0" fontId="12" fillId="0" borderId="52" xfId="0" applyFont="1" applyBorder="1" applyAlignment="1">
      <alignment horizontal="center"/>
    </xf>
    <xf numFmtId="0" fontId="12" fillId="0" borderId="34" xfId="0" applyFont="1" applyBorder="1" applyAlignment="1">
      <alignment horizontal="center"/>
    </xf>
    <xf numFmtId="0" fontId="12" fillId="0" borderId="0" xfId="0" applyFont="1" applyAlignment="1">
      <alignment horizontal="left"/>
    </xf>
    <xf numFmtId="0" fontId="12" fillId="0" borderId="0" xfId="0" applyFont="1" applyAlignment="1">
      <alignment horizontal="left" wrapText="1"/>
    </xf>
    <xf numFmtId="9" fontId="0" fillId="0" borderId="0" xfId="3" applyFont="1" applyFill="1" applyBorder="1" applyAlignment="1" applyProtection="1">
      <alignment horizontal="left" wrapText="1"/>
    </xf>
    <xf numFmtId="0" fontId="0" fillId="0" borderId="0" xfId="0" applyAlignment="1">
      <alignment horizontal="left"/>
    </xf>
    <xf numFmtId="9" fontId="0" fillId="0" borderId="4" xfId="3" applyFont="1" applyFill="1" applyBorder="1" applyAlignment="1" applyProtection="1">
      <alignment horizontal="left" wrapText="1"/>
    </xf>
    <xf numFmtId="0" fontId="0" fillId="0" borderId="43" xfId="0" applyBorder="1" applyAlignment="1">
      <alignment horizontal="center"/>
    </xf>
    <xf numFmtId="0" fontId="0" fillId="0" borderId="48" xfId="0" applyBorder="1" applyAlignment="1">
      <alignment horizontal="center"/>
    </xf>
    <xf numFmtId="0" fontId="0" fillId="0" borderId="5" xfId="0" applyBorder="1" applyAlignment="1">
      <alignment horizontal="center"/>
    </xf>
    <xf numFmtId="0" fontId="0" fillId="0" borderId="23" xfId="0" applyBorder="1" applyAlignment="1">
      <alignment horizontal="center"/>
    </xf>
    <xf numFmtId="0" fontId="0" fillId="0" borderId="4" xfId="0" applyBorder="1" applyAlignment="1">
      <alignment wrapText="1"/>
    </xf>
    <xf numFmtId="0" fontId="2" fillId="0" borderId="46" xfId="0" applyFont="1" applyBorder="1" applyAlignment="1">
      <alignment horizontal="center"/>
    </xf>
    <xf numFmtId="0" fontId="14" fillId="0" borderId="0" xfId="0" applyFont="1"/>
    <xf numFmtId="0" fontId="15" fillId="0" borderId="0" xfId="0" applyFont="1"/>
    <xf numFmtId="0" fontId="15" fillId="0" borderId="5" xfId="0" applyFont="1" applyBorder="1"/>
    <xf numFmtId="0" fontId="6" fillId="0" borderId="0" xfId="0" applyFont="1"/>
    <xf numFmtId="0" fontId="0" fillId="0" borderId="21" xfId="0" applyBorder="1" applyAlignment="1">
      <alignment horizontal="left"/>
    </xf>
    <xf numFmtId="165" fontId="0" fillId="0" borderId="0" xfId="1" applyNumberFormat="1" applyFont="1" applyFill="1" applyBorder="1" applyProtection="1"/>
    <xf numFmtId="0" fontId="0" fillId="0" borderId="21" xfId="0" applyBorder="1" applyAlignment="1">
      <alignment horizontal="left" wrapText="1"/>
    </xf>
    <xf numFmtId="0" fontId="15" fillId="0" borderId="23" xfId="0" applyFont="1" applyBorder="1" applyAlignment="1">
      <alignment horizontal="right" indent="2"/>
    </xf>
    <xf numFmtId="164" fontId="2" fillId="0" borderId="0" xfId="2" applyNumberFormat="1" applyFont="1" applyFill="1" applyBorder="1" applyProtection="1"/>
    <xf numFmtId="0" fontId="15" fillId="0" borderId="0" xfId="0" applyFont="1" applyAlignment="1">
      <alignment horizontal="right" indent="2"/>
    </xf>
    <xf numFmtId="0" fontId="2" fillId="0" borderId="5" xfId="0" applyFont="1" applyBorder="1"/>
    <xf numFmtId="0" fontId="0" fillId="0" borderId="21" xfId="0" applyBorder="1" applyAlignment="1">
      <alignment horizontal="left" vertical="center" wrapText="1"/>
    </xf>
    <xf numFmtId="0" fontId="0" fillId="0" borderId="9" xfId="0" applyBorder="1" applyAlignment="1">
      <alignment horizontal="center"/>
    </xf>
    <xf numFmtId="0" fontId="2" fillId="0" borderId="4" xfId="0" applyFont="1" applyBorder="1" applyAlignment="1">
      <alignment horizontal="left"/>
    </xf>
    <xf numFmtId="0" fontId="2" fillId="0" borderId="0" xfId="0" applyFont="1" applyAlignment="1">
      <alignment horizontal="left"/>
    </xf>
    <xf numFmtId="0" fontId="2" fillId="0" borderId="4" xfId="0" applyFont="1" applyBorder="1" applyAlignment="1">
      <alignment horizontal="right" vertical="center" wrapText="1"/>
    </xf>
    <xf numFmtId="0" fontId="2" fillId="0" borderId="0" xfId="0" applyFont="1" applyAlignment="1">
      <alignment horizontal="right" vertical="center" wrapText="1"/>
    </xf>
    <xf numFmtId="0" fontId="2" fillId="0" borderId="29" xfId="0" applyFont="1" applyBorder="1" applyAlignment="1">
      <alignment horizontal="left" vertical="center"/>
    </xf>
    <xf numFmtId="0" fontId="0" fillId="2" borderId="20" xfId="0" applyFill="1" applyBorder="1" applyProtection="1">
      <protection locked="0"/>
    </xf>
    <xf numFmtId="0" fontId="0" fillId="2" borderId="26" xfId="0" applyFill="1" applyBorder="1" applyProtection="1">
      <protection locked="0"/>
    </xf>
    <xf numFmtId="0" fontId="0" fillId="0" borderId="41" xfId="0" applyBorder="1" applyAlignment="1">
      <alignment vertical="center"/>
    </xf>
    <xf numFmtId="0" fontId="0" fillId="2" borderId="37" xfId="0" applyFill="1" applyBorder="1" applyProtection="1">
      <protection locked="0"/>
    </xf>
    <xf numFmtId="44" fontId="0" fillId="2" borderId="20" xfId="2" applyFont="1" applyFill="1" applyBorder="1" applyAlignment="1" applyProtection="1">
      <alignment wrapText="1"/>
      <protection locked="0"/>
    </xf>
    <xf numFmtId="0" fontId="25" fillId="0" borderId="0" xfId="0" applyFont="1" applyAlignment="1">
      <alignment horizontal="justify" vertical="center"/>
    </xf>
    <xf numFmtId="0" fontId="0" fillId="0" borderId="0" xfId="0" applyAlignment="1">
      <alignment horizontal="left" vertical="center" indent="10"/>
    </xf>
    <xf numFmtId="0" fontId="25" fillId="0" borderId="0" xfId="0" applyFont="1" applyAlignment="1">
      <alignment horizontal="left" vertical="center" indent="10"/>
    </xf>
    <xf numFmtId="0" fontId="28" fillId="0" borderId="0" xfId="4" applyAlignment="1">
      <alignment horizontal="left" vertical="center" indent="10"/>
    </xf>
    <xf numFmtId="0" fontId="26" fillId="0" borderId="0" xfId="0" applyFont="1" applyAlignment="1">
      <alignment vertical="center"/>
    </xf>
    <xf numFmtId="0" fontId="5" fillId="0" borderId="0" xfId="0" applyFont="1" applyAlignment="1">
      <alignment wrapText="1"/>
    </xf>
    <xf numFmtId="44" fontId="0" fillId="2" borderId="31" xfId="2" applyFont="1" applyFill="1" applyBorder="1" applyProtection="1">
      <protection locked="0"/>
    </xf>
    <xf numFmtId="44" fontId="0" fillId="2" borderId="25" xfId="2" applyFont="1" applyFill="1" applyBorder="1" applyProtection="1">
      <protection locked="0"/>
    </xf>
    <xf numFmtId="0" fontId="0" fillId="0" borderId="24" xfId="0" applyBorder="1" applyAlignment="1">
      <alignment horizontal="center"/>
    </xf>
    <xf numFmtId="0" fontId="2" fillId="0" borderId="0" xfId="0" applyFont="1" applyAlignment="1">
      <alignment horizontal="center"/>
    </xf>
    <xf numFmtId="0" fontId="2" fillId="0" borderId="29" xfId="0" applyFont="1" applyBorder="1" applyAlignment="1">
      <alignment wrapText="1"/>
    </xf>
    <xf numFmtId="0" fontId="2" fillId="0" borderId="23" xfId="0" applyFont="1" applyBorder="1"/>
    <xf numFmtId="0" fontId="0" fillId="4" borderId="9" xfId="0" applyFill="1" applyBorder="1"/>
    <xf numFmtId="0" fontId="2" fillId="2" borderId="9" xfId="0" applyFont="1" applyFill="1" applyBorder="1" applyAlignment="1" applyProtection="1">
      <alignment horizontal="center"/>
      <protection locked="0"/>
    </xf>
    <xf numFmtId="0" fontId="2" fillId="0" borderId="0" xfId="0" applyFont="1" applyAlignment="1">
      <alignment horizontal="center" wrapText="1"/>
    </xf>
    <xf numFmtId="0" fontId="2" fillId="0" borderId="0" xfId="0" applyFont="1" applyAlignment="1">
      <alignment wrapText="1"/>
    </xf>
    <xf numFmtId="0" fontId="2" fillId="0" borderId="9" xfId="0" applyFont="1" applyBorder="1" applyAlignment="1">
      <alignment horizontal="center" wrapText="1"/>
    </xf>
    <xf numFmtId="0" fontId="2" fillId="0" borderId="20" xfId="0" applyFont="1" applyBorder="1" applyAlignment="1">
      <alignment horizontal="center" wrapText="1"/>
    </xf>
    <xf numFmtId="0" fontId="0" fillId="0" borderId="23" xfId="0" applyBorder="1" applyAlignment="1">
      <alignment horizontal="left" vertical="center" wrapText="1"/>
    </xf>
    <xf numFmtId="0" fontId="0" fillId="2" borderId="24" xfId="0" applyFill="1" applyBorder="1" applyAlignment="1" applyProtection="1">
      <alignment horizontal="center"/>
      <protection locked="0"/>
    </xf>
    <xf numFmtId="0" fontId="0" fillId="2" borderId="25" xfId="0" applyFill="1" applyBorder="1" applyAlignment="1" applyProtection="1">
      <alignment horizontal="center"/>
      <protection locked="0"/>
    </xf>
    <xf numFmtId="0" fontId="0" fillId="2" borderId="25" xfId="0" applyFill="1" applyBorder="1" applyAlignment="1" applyProtection="1">
      <alignment wrapText="1"/>
      <protection locked="0"/>
    </xf>
    <xf numFmtId="0" fontId="0" fillId="2" borderId="45" xfId="0" applyFill="1" applyBorder="1" applyAlignment="1" applyProtection="1">
      <alignment wrapText="1"/>
      <protection locked="0"/>
    </xf>
    <xf numFmtId="0" fontId="0" fillId="2" borderId="9" xfId="0" applyFill="1" applyBorder="1" applyAlignment="1" applyProtection="1">
      <alignment horizontal="center"/>
      <protection locked="0"/>
    </xf>
    <xf numFmtId="0" fontId="0" fillId="2" borderId="20" xfId="0" applyFill="1" applyBorder="1" applyAlignment="1" applyProtection="1">
      <alignment horizontal="center"/>
      <protection locked="0"/>
    </xf>
    <xf numFmtId="0" fontId="2" fillId="0" borderId="30" xfId="0" applyFont="1" applyBorder="1" applyAlignment="1">
      <alignment horizontal="center" vertical="center"/>
    </xf>
    <xf numFmtId="0" fontId="2" fillId="0" borderId="9" xfId="0" applyFont="1" applyBorder="1" applyAlignment="1">
      <alignment horizontal="center"/>
    </xf>
    <xf numFmtId="0" fontId="2" fillId="5" borderId="25" xfId="0" applyFont="1" applyFill="1" applyBorder="1" applyAlignment="1">
      <alignment horizontal="right"/>
    </xf>
    <xf numFmtId="0" fontId="2" fillId="0" borderId="21" xfId="0" applyFont="1" applyBorder="1" applyAlignment="1">
      <alignment horizontal="left"/>
    </xf>
    <xf numFmtId="0" fontId="0" fillId="0" borderId="5" xfId="0" applyBorder="1" applyAlignment="1">
      <alignment horizontal="left"/>
    </xf>
    <xf numFmtId="0" fontId="2" fillId="2" borderId="9" xfId="0" applyFont="1" applyFill="1" applyBorder="1" applyAlignment="1" applyProtection="1">
      <alignment horizontal="center" vertical="center" wrapText="1"/>
      <protection locked="0"/>
    </xf>
    <xf numFmtId="0" fontId="12" fillId="0" borderId="21" xfId="0" applyFont="1" applyBorder="1"/>
    <xf numFmtId="0" fontId="12" fillId="0" borderId="21" xfId="0" applyFont="1" applyBorder="1" applyAlignment="1">
      <alignment wrapText="1"/>
    </xf>
    <xf numFmtId="0" fontId="8" fillId="0" borderId="4" xfId="0" applyFont="1" applyBorder="1" applyAlignment="1">
      <alignment horizontal="left" vertical="center" wrapText="1"/>
    </xf>
    <xf numFmtId="0" fontId="8" fillId="0" borderId="0" xfId="0" applyFont="1" applyAlignment="1">
      <alignment horizontal="left" vertical="center"/>
    </xf>
    <xf numFmtId="0" fontId="8" fillId="0" borderId="5" xfId="0" applyFont="1" applyBorder="1" applyAlignment="1">
      <alignment horizontal="left" vertical="center"/>
    </xf>
    <xf numFmtId="0" fontId="2" fillId="0" borderId="9" xfId="0" applyFont="1" applyBorder="1" applyAlignment="1">
      <alignment horizontal="center" vertical="center"/>
    </xf>
    <xf numFmtId="0" fontId="0" fillId="0" borderId="9" xfId="0" applyBorder="1" applyAlignment="1">
      <alignment horizontal="center" vertical="center"/>
    </xf>
    <xf numFmtId="0" fontId="0" fillId="0" borderId="0" xfId="0" applyAlignment="1">
      <alignment horizontal="center" vertical="center"/>
    </xf>
    <xf numFmtId="0" fontId="8" fillId="0" borderId="0" xfId="0" applyFont="1" applyAlignment="1">
      <alignment horizontal="center" vertical="center"/>
    </xf>
    <xf numFmtId="0" fontId="2" fillId="0" borderId="4" xfId="0" applyFont="1" applyBorder="1" applyAlignment="1">
      <alignment horizontal="center" vertical="center"/>
    </xf>
    <xf numFmtId="0" fontId="2" fillId="0" borderId="0" xfId="0" applyFont="1" applyAlignment="1">
      <alignment horizontal="center" vertical="center"/>
    </xf>
    <xf numFmtId="0" fontId="0" fillId="0" borderId="21" xfId="0" applyBorder="1" applyAlignment="1">
      <alignment horizontal="justify" vertical="center" wrapText="1"/>
    </xf>
    <xf numFmtId="0" fontId="0" fillId="0" borderId="9" xfId="0" applyBorder="1" applyAlignment="1">
      <alignment horizontal="justify" vertical="center" wrapText="1"/>
    </xf>
    <xf numFmtId="0" fontId="0" fillId="0" borderId="21" xfId="0" applyBorder="1"/>
    <xf numFmtId="0" fontId="0" fillId="0" borderId="7" xfId="0" applyBorder="1"/>
    <xf numFmtId="0" fontId="0" fillId="0" borderId="4" xfId="0" applyBorder="1" applyAlignment="1">
      <alignment horizontal="left" wrapText="1"/>
    </xf>
    <xf numFmtId="0" fontId="0" fillId="0" borderId="7" xfId="0" applyBorder="1" applyAlignment="1">
      <alignment horizontal="left"/>
    </xf>
    <xf numFmtId="0" fontId="0" fillId="0" borderId="8" xfId="0" applyBorder="1" applyAlignment="1">
      <alignment horizontal="left"/>
    </xf>
    <xf numFmtId="0" fontId="2" fillId="0" borderId="4" xfId="0" applyFont="1" applyBorder="1" applyAlignment="1">
      <alignment horizontal="right" vertical="center"/>
    </xf>
    <xf numFmtId="0" fontId="2" fillId="0" borderId="0" xfId="0" applyFont="1" applyAlignment="1">
      <alignment horizontal="right" vertical="center"/>
    </xf>
    <xf numFmtId="0" fontId="0" fillId="0" borderId="0" xfId="0" applyAlignment="1">
      <alignment horizontal="left" wrapText="1"/>
    </xf>
    <xf numFmtId="0" fontId="0" fillId="0" borderId="5" xfId="0" applyBorder="1" applyAlignment="1">
      <alignment horizontal="left" wrapText="1"/>
    </xf>
    <xf numFmtId="0" fontId="11" fillId="0" borderId="0" xfId="0" applyFont="1" applyAlignment="1">
      <alignment horizontal="justify" vertical="center" wrapText="1"/>
    </xf>
    <xf numFmtId="0" fontId="29" fillId="0" borderId="21" xfId="0" applyFont="1" applyBorder="1" applyAlignment="1">
      <alignment vertical="center"/>
    </xf>
    <xf numFmtId="0" fontId="2" fillId="0" borderId="21" xfId="0" applyFont="1" applyBorder="1" applyAlignment="1">
      <alignment vertical="center" wrapText="1"/>
    </xf>
    <xf numFmtId="9" fontId="0" fillId="0" borderId="29" xfId="3" applyFont="1" applyFill="1" applyBorder="1" applyAlignment="1" applyProtection="1">
      <alignment horizontal="left" wrapText="1"/>
    </xf>
    <xf numFmtId="9" fontId="0" fillId="0" borderId="21" xfId="3" applyFont="1" applyFill="1" applyBorder="1" applyAlignment="1" applyProtection="1">
      <alignment wrapText="1"/>
    </xf>
    <xf numFmtId="9" fontId="0" fillId="0" borderId="23" xfId="3" applyFont="1" applyFill="1" applyBorder="1" applyAlignment="1" applyProtection="1">
      <alignment horizontal="left" wrapText="1"/>
    </xf>
    <xf numFmtId="9" fontId="0" fillId="0" borderId="46" xfId="3" applyFont="1" applyFill="1" applyBorder="1" applyAlignment="1" applyProtection="1">
      <alignment horizontal="left" wrapText="1"/>
    </xf>
    <xf numFmtId="9" fontId="0" fillId="0" borderId="47" xfId="3" applyFont="1" applyFill="1" applyBorder="1" applyAlignment="1" applyProtection="1">
      <alignment horizontal="left"/>
    </xf>
    <xf numFmtId="9" fontId="0" fillId="0" borderId="47" xfId="3" applyFont="1" applyFill="1" applyBorder="1" applyAlignment="1" applyProtection="1">
      <alignment horizontal="left" wrapText="1"/>
    </xf>
    <xf numFmtId="0" fontId="2" fillId="0" borderId="49" xfId="0" applyFont="1" applyBorder="1" applyAlignment="1">
      <alignment wrapText="1"/>
    </xf>
    <xf numFmtId="0" fontId="12" fillId="2" borderId="40" xfId="0" applyFont="1" applyFill="1" applyBorder="1" applyAlignment="1" applyProtection="1">
      <alignment horizontal="center"/>
      <protection locked="0"/>
    </xf>
    <xf numFmtId="0" fontId="12" fillId="2" borderId="34" xfId="0" applyFont="1" applyFill="1" applyBorder="1" applyAlignment="1" applyProtection="1">
      <alignment horizontal="center"/>
      <protection locked="0"/>
    </xf>
    <xf numFmtId="0" fontId="17" fillId="0" borderId="38" xfId="0" applyFont="1" applyBorder="1" applyAlignment="1">
      <alignment horizontal="left"/>
    </xf>
    <xf numFmtId="0" fontId="17" fillId="0" borderId="47" xfId="0" applyFont="1" applyBorder="1" applyAlignment="1">
      <alignment horizontal="left"/>
    </xf>
    <xf numFmtId="0" fontId="0" fillId="0" borderId="41" xfId="0" applyBorder="1" applyAlignment="1">
      <alignment horizontal="left" wrapText="1"/>
    </xf>
    <xf numFmtId="0" fontId="2" fillId="0" borderId="29" xfId="0" applyFont="1" applyBorder="1"/>
    <xf numFmtId="0" fontId="2" fillId="0" borderId="21" xfId="0" applyFont="1" applyBorder="1" applyAlignment="1">
      <alignment wrapText="1"/>
    </xf>
    <xf numFmtId="0" fontId="2" fillId="0" borderId="41" xfId="0" applyFont="1" applyBorder="1" applyAlignment="1">
      <alignment wrapText="1"/>
    </xf>
    <xf numFmtId="0" fontId="2" fillId="0" borderId="23" xfId="0" applyFont="1" applyBorder="1" applyAlignment="1">
      <alignment wrapText="1"/>
    </xf>
    <xf numFmtId="0" fontId="0" fillId="0" borderId="21" xfId="0" applyBorder="1" applyAlignment="1">
      <alignment wrapText="1"/>
    </xf>
    <xf numFmtId="0" fontId="0" fillId="2" borderId="5" xfId="0" applyFill="1" applyBorder="1" applyAlignment="1" applyProtection="1">
      <alignment horizontal="left"/>
      <protection locked="0"/>
    </xf>
    <xf numFmtId="0" fontId="7" fillId="3" borderId="2" xfId="0" applyFont="1" applyFill="1" applyBorder="1" applyAlignment="1">
      <alignment vertical="center"/>
    </xf>
    <xf numFmtId="0" fontId="7" fillId="3" borderId="3" xfId="0" applyFont="1" applyFill="1" applyBorder="1" applyAlignment="1">
      <alignment vertical="center"/>
    </xf>
    <xf numFmtId="0" fontId="0" fillId="0" borderId="28" xfId="0" applyBorder="1" applyAlignment="1">
      <alignment horizontal="left"/>
    </xf>
    <xf numFmtId="0" fontId="0" fillId="0" borderId="12" xfId="0" applyBorder="1" applyAlignment="1">
      <alignment horizontal="left"/>
    </xf>
    <xf numFmtId="0" fontId="2" fillId="5" borderId="20" xfId="0" applyFont="1" applyFill="1" applyBorder="1"/>
    <xf numFmtId="0" fontId="18" fillId="0" borderId="0" xfId="0" applyFont="1"/>
    <xf numFmtId="0" fontId="0" fillId="0" borderId="4" xfId="0" applyBorder="1" applyAlignment="1">
      <alignment horizontal="left" vertical="top" wrapText="1"/>
    </xf>
    <xf numFmtId="0" fontId="0" fillId="0" borderId="0" xfId="0" applyAlignment="1">
      <alignment horizontal="left" vertical="top" wrapText="1"/>
    </xf>
    <xf numFmtId="0" fontId="0" fillId="0" borderId="5" xfId="0" applyBorder="1" applyAlignment="1">
      <alignment horizontal="left" vertical="top" wrapText="1"/>
    </xf>
    <xf numFmtId="0" fontId="3" fillId="0" borderId="0" xfId="0" applyFont="1" applyAlignment="1">
      <alignment horizontal="center" wrapText="1"/>
    </xf>
    <xf numFmtId="0" fontId="0" fillId="2" borderId="30" xfId="0" applyFill="1" applyBorder="1" applyAlignment="1" applyProtection="1">
      <alignment horizontal="center"/>
      <protection locked="0"/>
    </xf>
    <xf numFmtId="0" fontId="0" fillId="2" borderId="31" xfId="0" applyFill="1" applyBorder="1" applyAlignment="1" applyProtection="1">
      <alignment horizontal="center"/>
      <protection locked="0"/>
    </xf>
    <xf numFmtId="0" fontId="0" fillId="2" borderId="24" xfId="0" applyFill="1" applyBorder="1" applyAlignment="1" applyProtection="1">
      <alignment horizontal="center"/>
      <protection locked="0"/>
    </xf>
    <xf numFmtId="0" fontId="0" fillId="2" borderId="25" xfId="0" applyFill="1" applyBorder="1" applyAlignment="1" applyProtection="1">
      <alignment horizontal="center"/>
      <protection locked="0"/>
    </xf>
    <xf numFmtId="0" fontId="25" fillId="0" borderId="0" xfId="0" applyFont="1" applyAlignment="1">
      <alignment horizontal="center" vertical="center"/>
    </xf>
    <xf numFmtId="0" fontId="25" fillId="0" borderId="7" xfId="0" applyFont="1" applyBorder="1" applyAlignment="1">
      <alignment horizontal="center" vertical="center"/>
    </xf>
    <xf numFmtId="0" fontId="2" fillId="0" borderId="1" xfId="0" applyFont="1" applyBorder="1" applyAlignment="1">
      <alignment horizontal="center"/>
    </xf>
    <xf numFmtId="0" fontId="2" fillId="0" borderId="2" xfId="0" applyFont="1" applyBorder="1" applyAlignment="1">
      <alignment horizontal="center"/>
    </xf>
    <xf numFmtId="0" fontId="2" fillId="0" borderId="3" xfId="0" applyFont="1" applyBorder="1" applyAlignment="1">
      <alignment horizontal="center"/>
    </xf>
    <xf numFmtId="0" fontId="2" fillId="0" borderId="6" xfId="0" applyFont="1" applyBorder="1" applyAlignment="1">
      <alignment horizontal="center"/>
    </xf>
    <xf numFmtId="0" fontId="2" fillId="0" borderId="7" xfId="0" applyFont="1" applyBorder="1" applyAlignment="1">
      <alignment horizontal="center"/>
    </xf>
    <xf numFmtId="0" fontId="2" fillId="0" borderId="8" xfId="0" applyFont="1" applyBorder="1" applyAlignment="1">
      <alignment horizontal="center"/>
    </xf>
    <xf numFmtId="0" fontId="0" fillId="0" borderId="1" xfId="0" applyBorder="1" applyAlignment="1">
      <alignment horizontal="left" vertical="center" wrapText="1"/>
    </xf>
    <xf numFmtId="0" fontId="0" fillId="0" borderId="2" xfId="0" applyBorder="1" applyAlignment="1">
      <alignment horizontal="left" vertical="center" wrapText="1"/>
    </xf>
    <xf numFmtId="0" fontId="0" fillId="0" borderId="3" xfId="0" applyBorder="1" applyAlignment="1">
      <alignment horizontal="left" vertical="center" wrapText="1"/>
    </xf>
    <xf numFmtId="0" fontId="0" fillId="0" borderId="4" xfId="0" applyBorder="1" applyAlignment="1">
      <alignment horizontal="left" vertical="center" wrapText="1"/>
    </xf>
    <xf numFmtId="0" fontId="0" fillId="0" borderId="0" xfId="0" applyAlignment="1">
      <alignment horizontal="left" vertical="center" wrapText="1"/>
    </xf>
    <xf numFmtId="0" fontId="0" fillId="0" borderId="5" xfId="0" applyBorder="1" applyAlignment="1">
      <alignment horizontal="left" vertical="center" wrapText="1"/>
    </xf>
    <xf numFmtId="0" fontId="0" fillId="0" borderId="6" xfId="0" applyBorder="1" applyAlignment="1">
      <alignment horizontal="left" vertical="center" wrapText="1"/>
    </xf>
    <xf numFmtId="0" fontId="0" fillId="0" borderId="7" xfId="0" applyBorder="1" applyAlignment="1">
      <alignment horizontal="left" vertical="center" wrapText="1"/>
    </xf>
    <xf numFmtId="0" fontId="0" fillId="0" borderId="8" xfId="0" applyBorder="1" applyAlignment="1">
      <alignment horizontal="left" vertical="center" wrapText="1"/>
    </xf>
    <xf numFmtId="0" fontId="0" fillId="0" borderId="38" xfId="0" applyBorder="1" applyAlignment="1">
      <alignment horizontal="left" wrapText="1"/>
    </xf>
    <xf numFmtId="0" fontId="0" fillId="0" borderId="39" xfId="0" applyBorder="1" applyAlignment="1">
      <alignment horizontal="left" wrapText="1"/>
    </xf>
    <xf numFmtId="0" fontId="0" fillId="0" borderId="40" xfId="0" applyBorder="1" applyAlignment="1">
      <alignment horizontal="left" wrapText="1"/>
    </xf>
    <xf numFmtId="0" fontId="20" fillId="0" borderId="4" xfId="0" applyFont="1" applyBorder="1" applyAlignment="1">
      <alignment horizontal="left"/>
    </xf>
    <xf numFmtId="0" fontId="20" fillId="0" borderId="0" xfId="0" applyFont="1" applyAlignment="1">
      <alignment horizontal="left"/>
    </xf>
    <xf numFmtId="0" fontId="19" fillId="0" borderId="4" xfId="0" applyFont="1" applyBorder="1" applyAlignment="1">
      <alignment horizontal="left" wrapText="1"/>
    </xf>
    <xf numFmtId="0" fontId="19" fillId="0" borderId="0" xfId="0" applyFont="1" applyAlignment="1">
      <alignment horizontal="left" wrapText="1"/>
    </xf>
    <xf numFmtId="0" fontId="19" fillId="0" borderId="5" xfId="0" applyFont="1" applyBorder="1" applyAlignment="1">
      <alignment horizontal="left" wrapText="1"/>
    </xf>
    <xf numFmtId="0" fontId="19" fillId="0" borderId="6" xfId="0" applyFont="1" applyBorder="1" applyAlignment="1">
      <alignment horizontal="left" wrapText="1"/>
    </xf>
    <xf numFmtId="0" fontId="23" fillId="0" borderId="7" xfId="0" applyFont="1" applyBorder="1" applyAlignment="1">
      <alignment horizontal="left" wrapText="1"/>
    </xf>
    <xf numFmtId="0" fontId="23" fillId="0" borderId="8" xfId="0" applyFont="1" applyBorder="1" applyAlignment="1">
      <alignment horizontal="left" wrapText="1"/>
    </xf>
    <xf numFmtId="0" fontId="24" fillId="3" borderId="49" xfId="0" applyFont="1" applyFill="1" applyBorder="1" applyAlignment="1">
      <alignment horizontal="left"/>
    </xf>
    <xf numFmtId="0" fontId="24" fillId="3" borderId="51" xfId="0" applyFont="1" applyFill="1" applyBorder="1" applyAlignment="1">
      <alignment horizontal="left"/>
    </xf>
    <xf numFmtId="0" fontId="24" fillId="3" borderId="50" xfId="0" applyFont="1" applyFill="1" applyBorder="1" applyAlignment="1">
      <alignment horizontal="left"/>
    </xf>
    <xf numFmtId="0" fontId="19" fillId="0" borderId="4" xfId="0" applyFont="1" applyBorder="1" applyAlignment="1">
      <alignment horizontal="left" vertical="center" wrapText="1"/>
    </xf>
    <xf numFmtId="0" fontId="19" fillId="0" borderId="0" xfId="0" applyFont="1" applyAlignment="1">
      <alignment horizontal="left" vertical="center" wrapText="1"/>
    </xf>
    <xf numFmtId="0" fontId="19" fillId="0" borderId="5" xfId="0" applyFont="1" applyBorder="1" applyAlignment="1">
      <alignment horizontal="left" vertical="center" wrapText="1"/>
    </xf>
    <xf numFmtId="0" fontId="2" fillId="0" borderId="29" xfId="0" applyFont="1" applyBorder="1" applyAlignment="1">
      <alignment horizontal="left" vertical="top" wrapText="1"/>
    </xf>
    <xf numFmtId="0" fontId="2" fillId="0" borderId="30" xfId="0" applyFont="1" applyBorder="1" applyAlignment="1">
      <alignment horizontal="left" vertical="top" wrapText="1"/>
    </xf>
    <xf numFmtId="0" fontId="2" fillId="0" borderId="31" xfId="0" applyFont="1" applyBorder="1" applyAlignment="1">
      <alignment horizontal="left" vertical="top" wrapText="1"/>
    </xf>
    <xf numFmtId="0" fontId="7" fillId="3" borderId="1" xfId="0" applyFont="1" applyFill="1" applyBorder="1" applyAlignment="1">
      <alignment horizontal="left" vertical="center"/>
    </xf>
    <xf numFmtId="0" fontId="7" fillId="3" borderId="2" xfId="0" applyFont="1" applyFill="1" applyBorder="1" applyAlignment="1">
      <alignment horizontal="left" vertical="center"/>
    </xf>
    <xf numFmtId="0" fontId="7" fillId="3" borderId="3" xfId="0" applyFont="1" applyFill="1" applyBorder="1" applyAlignment="1">
      <alignment horizontal="left" vertical="center"/>
    </xf>
    <xf numFmtId="0" fontId="0" fillId="0" borderId="9" xfId="0" applyBorder="1" applyAlignment="1">
      <alignment horizontal="left" wrapText="1"/>
    </xf>
    <xf numFmtId="0" fontId="0" fillId="0" borderId="20" xfId="0" applyBorder="1" applyAlignment="1">
      <alignment horizontal="left" wrapText="1"/>
    </xf>
    <xf numFmtId="0" fontId="2" fillId="0" borderId="35" xfId="0" applyFont="1" applyBorder="1" applyAlignment="1">
      <alignment horizontal="left" vertical="center" wrapText="1"/>
    </xf>
    <xf numFmtId="0" fontId="0" fillId="0" borderId="10" xfId="0" applyBorder="1" applyAlignment="1">
      <alignment horizontal="left" vertical="center" wrapText="1"/>
    </xf>
    <xf numFmtId="0" fontId="0" fillId="0" borderId="15" xfId="0" applyBorder="1" applyAlignment="1">
      <alignment horizontal="left" vertical="center" wrapText="1"/>
    </xf>
    <xf numFmtId="0" fontId="0" fillId="0" borderId="9" xfId="0" applyBorder="1" applyAlignment="1">
      <alignment horizontal="left" vertical="center" wrapText="1"/>
    </xf>
    <xf numFmtId="0" fontId="0" fillId="0" borderId="20" xfId="0" applyBorder="1" applyAlignment="1">
      <alignment horizontal="left" vertical="center" wrapText="1"/>
    </xf>
    <xf numFmtId="0" fontId="0" fillId="0" borderId="35" xfId="0" applyBorder="1" applyAlignment="1">
      <alignment horizontal="left" wrapText="1"/>
    </xf>
    <xf numFmtId="0" fontId="0" fillId="0" borderId="10" xfId="0" applyBorder="1" applyAlignment="1">
      <alignment horizontal="left" wrapText="1"/>
    </xf>
    <xf numFmtId="0" fontId="0" fillId="0" borderId="15" xfId="0" applyBorder="1" applyAlignment="1">
      <alignment horizontal="left" wrapText="1"/>
    </xf>
    <xf numFmtId="0" fontId="2" fillId="0" borderId="35" xfId="0" applyFont="1" applyBorder="1" applyAlignment="1">
      <alignment horizontal="left" wrapText="1"/>
    </xf>
    <xf numFmtId="0" fontId="2" fillId="0" borderId="10" xfId="0" applyFont="1" applyBorder="1" applyAlignment="1">
      <alignment horizontal="left" wrapText="1"/>
    </xf>
    <xf numFmtId="0" fontId="2" fillId="0" borderId="15" xfId="0" applyFont="1" applyBorder="1" applyAlignment="1">
      <alignment horizontal="left" wrapText="1"/>
    </xf>
    <xf numFmtId="0" fontId="0" fillId="4" borderId="9" xfId="0" applyFill="1" applyBorder="1" applyAlignment="1">
      <alignment horizontal="center"/>
    </xf>
    <xf numFmtId="0" fontId="0" fillId="0" borderId="33" xfId="0" applyBorder="1" applyAlignment="1">
      <alignment horizontal="left" wrapText="1"/>
    </xf>
    <xf numFmtId="0" fontId="0" fillId="0" borderId="37" xfId="0" applyBorder="1" applyAlignment="1">
      <alignment horizontal="left" wrapText="1"/>
    </xf>
    <xf numFmtId="0" fontId="2" fillId="0" borderId="10" xfId="0" applyFont="1" applyBorder="1" applyAlignment="1">
      <alignment horizontal="left" vertical="center" wrapText="1"/>
    </xf>
    <xf numFmtId="0" fontId="2" fillId="0" borderId="15" xfId="0" applyFont="1" applyBorder="1" applyAlignment="1">
      <alignment horizontal="left" vertical="center" wrapText="1"/>
    </xf>
    <xf numFmtId="0" fontId="7" fillId="3" borderId="1" xfId="0" applyFont="1" applyFill="1" applyBorder="1" applyAlignment="1">
      <alignment horizontal="left" vertical="center" wrapText="1"/>
    </xf>
    <xf numFmtId="0" fontId="7" fillId="3" borderId="2" xfId="0" applyFont="1" applyFill="1" applyBorder="1" applyAlignment="1">
      <alignment horizontal="left" vertical="center" wrapText="1"/>
    </xf>
    <xf numFmtId="0" fontId="7" fillId="3" borderId="3" xfId="0" applyFont="1" applyFill="1" applyBorder="1" applyAlignment="1">
      <alignment horizontal="left" vertical="center" wrapText="1"/>
    </xf>
    <xf numFmtId="0" fontId="2" fillId="0" borderId="29" xfId="0" applyFont="1" applyBorder="1" applyAlignment="1">
      <alignment horizontal="center"/>
    </xf>
    <xf numFmtId="0" fontId="2" fillId="0" borderId="30" xfId="0" applyFont="1" applyBorder="1" applyAlignment="1">
      <alignment horizontal="center"/>
    </xf>
    <xf numFmtId="0" fontId="2" fillId="0" borderId="31" xfId="0" applyFont="1" applyBorder="1" applyAlignment="1">
      <alignment horizontal="center"/>
    </xf>
    <xf numFmtId="0" fontId="2" fillId="0" borderId="19" xfId="0" applyFont="1" applyBorder="1" applyAlignment="1">
      <alignment horizontal="center" wrapText="1"/>
    </xf>
    <xf numFmtId="0" fontId="2" fillId="0" borderId="54" xfId="0" applyFont="1" applyBorder="1" applyAlignment="1">
      <alignment horizontal="center" wrapText="1"/>
    </xf>
    <xf numFmtId="0" fontId="2" fillId="0" borderId="55" xfId="0" applyFont="1" applyBorder="1" applyAlignment="1">
      <alignment horizontal="center" wrapText="1"/>
    </xf>
    <xf numFmtId="0" fontId="0" fillId="0" borderId="6" xfId="0" applyBorder="1" applyAlignment="1">
      <alignment horizontal="center"/>
    </xf>
    <xf numFmtId="0" fontId="0" fillId="0" borderId="7" xfId="0" applyBorder="1" applyAlignment="1">
      <alignment horizontal="center"/>
    </xf>
    <xf numFmtId="0" fontId="0" fillId="0" borderId="8" xfId="0" applyBorder="1" applyAlignment="1">
      <alignment horizontal="center"/>
    </xf>
    <xf numFmtId="0" fontId="0" fillId="0" borderId="24" xfId="0" applyBorder="1" applyAlignment="1">
      <alignment horizontal="left"/>
    </xf>
    <xf numFmtId="0" fontId="0" fillId="0" borderId="25" xfId="0" applyBorder="1" applyAlignment="1">
      <alignment horizontal="left"/>
    </xf>
    <xf numFmtId="0" fontId="0" fillId="0" borderId="9" xfId="0" applyBorder="1" applyAlignment="1">
      <alignment horizontal="left"/>
    </xf>
    <xf numFmtId="0" fontId="0" fillId="0" borderId="20" xfId="0" applyBorder="1" applyAlignment="1">
      <alignment horizontal="left"/>
    </xf>
    <xf numFmtId="0" fontId="0" fillId="0" borderId="14" xfId="0" applyBorder="1" applyAlignment="1">
      <alignment horizontal="left" wrapText="1"/>
    </xf>
    <xf numFmtId="0" fontId="0" fillId="2" borderId="14" xfId="0" applyFill="1" applyBorder="1" applyAlignment="1" applyProtection="1">
      <alignment horizontal="left"/>
      <protection locked="0"/>
    </xf>
    <xf numFmtId="0" fontId="0" fillId="2" borderId="10" xfId="0" applyFill="1" applyBorder="1" applyAlignment="1" applyProtection="1">
      <alignment horizontal="left"/>
      <protection locked="0"/>
    </xf>
    <xf numFmtId="0" fontId="0" fillId="2" borderId="15" xfId="0" applyFill="1" applyBorder="1" applyAlignment="1" applyProtection="1">
      <alignment horizontal="left"/>
      <protection locked="0"/>
    </xf>
    <xf numFmtId="0" fontId="0" fillId="0" borderId="1" xfId="0" applyBorder="1" applyAlignment="1">
      <alignment horizontal="left" wrapText="1"/>
    </xf>
    <xf numFmtId="0" fontId="0" fillId="0" borderId="2" xfId="0" applyBorder="1" applyAlignment="1">
      <alignment horizontal="left" wrapText="1"/>
    </xf>
    <xf numFmtId="0" fontId="0" fillId="0" borderId="3" xfId="0" applyBorder="1" applyAlignment="1">
      <alignment horizontal="left" wrapText="1"/>
    </xf>
    <xf numFmtId="0" fontId="0" fillId="0" borderId="4" xfId="0" applyBorder="1" applyAlignment="1">
      <alignment horizontal="left" wrapText="1"/>
    </xf>
    <xf numFmtId="0" fontId="0" fillId="0" borderId="0" xfId="0" applyAlignment="1">
      <alignment horizontal="left" wrapText="1"/>
    </xf>
    <xf numFmtId="0" fontId="0" fillId="0" borderId="5" xfId="0" applyBorder="1" applyAlignment="1">
      <alignment horizontal="left" wrapText="1"/>
    </xf>
    <xf numFmtId="0" fontId="0" fillId="2" borderId="16" xfId="0" applyFill="1" applyBorder="1" applyAlignment="1" applyProtection="1">
      <alignment horizontal="left"/>
      <protection locked="0"/>
    </xf>
    <xf numFmtId="0" fontId="0" fillId="2" borderId="17" xfId="0" applyFill="1" applyBorder="1" applyAlignment="1" applyProtection="1">
      <alignment horizontal="left"/>
      <protection locked="0"/>
    </xf>
    <xf numFmtId="0" fontId="0" fillId="2" borderId="18" xfId="0" applyFill="1" applyBorder="1" applyAlignment="1" applyProtection="1">
      <alignment horizontal="left"/>
      <protection locked="0"/>
    </xf>
    <xf numFmtId="0" fontId="0" fillId="2" borderId="9" xfId="0" applyFill="1" applyBorder="1" applyAlignment="1" applyProtection="1">
      <alignment horizontal="center" wrapText="1"/>
      <protection locked="0"/>
    </xf>
    <xf numFmtId="0" fontId="17" fillId="0" borderId="21" xfId="0" applyFont="1" applyBorder="1" applyAlignment="1">
      <alignment horizontal="left" wrapText="1"/>
    </xf>
    <xf numFmtId="0" fontId="17" fillId="0" borderId="9" xfId="0" applyFont="1" applyBorder="1" applyAlignment="1">
      <alignment horizontal="left" wrapText="1"/>
    </xf>
    <xf numFmtId="0" fontId="0" fillId="0" borderId="21" xfId="0" applyBorder="1" applyAlignment="1">
      <alignment horizontal="left" vertical="center" wrapText="1"/>
    </xf>
    <xf numFmtId="0" fontId="0" fillId="0" borderId="23" xfId="0" applyBorder="1" applyAlignment="1">
      <alignment horizontal="left" vertical="center" wrapText="1"/>
    </xf>
    <xf numFmtId="0" fontId="0" fillId="0" borderId="24" xfId="0" applyBorder="1" applyAlignment="1">
      <alignment horizontal="left" vertical="center" wrapText="1"/>
    </xf>
    <xf numFmtId="0" fontId="0" fillId="0" borderId="21" xfId="0" applyBorder="1" applyAlignment="1">
      <alignment horizontal="left" wrapText="1"/>
    </xf>
    <xf numFmtId="0" fontId="2" fillId="2" borderId="9" xfId="0" applyFont="1" applyFill="1" applyBorder="1" applyAlignment="1" applyProtection="1">
      <alignment horizontal="left" vertical="center" wrapText="1"/>
      <protection locked="0"/>
    </xf>
    <xf numFmtId="0" fontId="2" fillId="2" borderId="24" xfId="0" applyFont="1" applyFill="1" applyBorder="1" applyAlignment="1" applyProtection="1">
      <alignment horizontal="left" vertical="center" wrapText="1"/>
      <protection locked="0"/>
    </xf>
    <xf numFmtId="0" fontId="2" fillId="0" borderId="21" xfId="0" applyFont="1" applyBorder="1" applyAlignment="1">
      <alignment horizontal="right" vertical="center"/>
    </xf>
    <xf numFmtId="0" fontId="2" fillId="0" borderId="9" xfId="0" applyFont="1" applyBorder="1" applyAlignment="1">
      <alignment horizontal="right" vertical="center"/>
    </xf>
    <xf numFmtId="0" fontId="2" fillId="2" borderId="24" xfId="0" applyFont="1" applyFill="1" applyBorder="1" applyAlignment="1" applyProtection="1">
      <alignment horizontal="center" vertical="center" wrapText="1"/>
      <protection locked="0"/>
    </xf>
    <xf numFmtId="0" fontId="0" fillId="0" borderId="9" xfId="0" applyBorder="1" applyAlignment="1">
      <alignment horizontal="left" vertical="center"/>
    </xf>
    <xf numFmtId="0" fontId="0" fillId="0" borderId="20" xfId="0" applyBorder="1" applyAlignment="1">
      <alignment horizontal="left" vertical="center"/>
    </xf>
    <xf numFmtId="0" fontId="2" fillId="0" borderId="21" xfId="0" applyFont="1" applyBorder="1" applyAlignment="1">
      <alignment horizontal="left" vertical="center" wrapText="1"/>
    </xf>
    <xf numFmtId="0" fontId="2" fillId="0" borderId="9" xfId="0" applyFont="1" applyBorder="1" applyAlignment="1">
      <alignment horizontal="left" vertical="center" wrapText="1"/>
    </xf>
    <xf numFmtId="0" fontId="8" fillId="0" borderId="9" xfId="0" applyFont="1" applyBorder="1" applyAlignment="1">
      <alignment horizontal="left" vertical="center"/>
    </xf>
    <xf numFmtId="0" fontId="8" fillId="0" borderId="20" xfId="0" applyFont="1" applyBorder="1" applyAlignment="1">
      <alignment horizontal="left" vertical="center"/>
    </xf>
    <xf numFmtId="0" fontId="0" fillId="2" borderId="35" xfId="0" applyFill="1" applyBorder="1" applyAlignment="1" applyProtection="1">
      <alignment horizontal="left" wrapText="1"/>
      <protection locked="0"/>
    </xf>
    <xf numFmtId="0" fontId="0" fillId="2" borderId="11" xfId="0" applyFill="1" applyBorder="1" applyAlignment="1" applyProtection="1">
      <alignment horizontal="left" wrapText="1"/>
      <protection locked="0"/>
    </xf>
    <xf numFmtId="0" fontId="2" fillId="0" borderId="16" xfId="0" applyFont="1" applyBorder="1" applyAlignment="1">
      <alignment horizontal="right" vertical="center"/>
    </xf>
    <xf numFmtId="0" fontId="2" fillId="0" borderId="17" xfId="0" applyFont="1" applyBorder="1" applyAlignment="1">
      <alignment horizontal="right" vertical="center"/>
    </xf>
    <xf numFmtId="0" fontId="2" fillId="0" borderId="32" xfId="0" applyFont="1" applyBorder="1" applyAlignment="1">
      <alignment horizontal="right" vertical="center"/>
    </xf>
    <xf numFmtId="0" fontId="0" fillId="0" borderId="4" xfId="0" applyBorder="1" applyAlignment="1">
      <alignment horizontal="center" vertical="center"/>
    </xf>
    <xf numFmtId="0" fontId="0" fillId="0" borderId="0" xfId="0" applyAlignment="1">
      <alignment horizontal="center" vertical="center"/>
    </xf>
    <xf numFmtId="0" fontId="0" fillId="0" borderId="5" xfId="0" applyBorder="1" applyAlignment="1">
      <alignment horizontal="center" vertical="center"/>
    </xf>
    <xf numFmtId="0" fontId="2" fillId="0" borderId="14" xfId="0" applyFont="1" applyBorder="1" applyAlignment="1">
      <alignment horizontal="left" vertical="center" wrapText="1"/>
    </xf>
    <xf numFmtId="0" fontId="2" fillId="0" borderId="11" xfId="0" applyFont="1" applyBorder="1" applyAlignment="1">
      <alignment horizontal="left" vertical="center" wrapText="1"/>
    </xf>
    <xf numFmtId="0" fontId="0" fillId="0" borderId="14" xfId="0" applyBorder="1" applyAlignment="1">
      <alignment horizontal="left" vertical="center" wrapText="1"/>
    </xf>
    <xf numFmtId="0" fontId="0" fillId="0" borderId="10" xfId="0" applyBorder="1" applyAlignment="1">
      <alignment horizontal="left" vertical="center"/>
    </xf>
    <xf numFmtId="0" fontId="0" fillId="0" borderId="15" xfId="0" applyBorder="1" applyAlignment="1">
      <alignment horizontal="left" vertical="center"/>
    </xf>
    <xf numFmtId="0" fontId="2" fillId="0" borderId="21" xfId="0" applyFont="1" applyBorder="1" applyAlignment="1">
      <alignment horizontal="center" vertical="center" wrapText="1"/>
    </xf>
    <xf numFmtId="0" fontId="2" fillId="0" borderId="9" xfId="0" applyFont="1" applyBorder="1" applyAlignment="1">
      <alignment horizontal="center" vertical="center" wrapText="1"/>
    </xf>
    <xf numFmtId="0" fontId="2" fillId="0" borderId="20" xfId="0" applyFont="1" applyBorder="1" applyAlignment="1">
      <alignment horizontal="center" vertical="center" wrapText="1"/>
    </xf>
    <xf numFmtId="0" fontId="0" fillId="2" borderId="9" xfId="0" applyFill="1" applyBorder="1" applyAlignment="1" applyProtection="1">
      <alignment horizontal="center"/>
      <protection locked="0"/>
    </xf>
    <xf numFmtId="0" fontId="0" fillId="2" borderId="20" xfId="0" applyFill="1" applyBorder="1" applyAlignment="1" applyProtection="1">
      <alignment horizontal="center"/>
      <protection locked="0"/>
    </xf>
    <xf numFmtId="0" fontId="2" fillId="0" borderId="21" xfId="0" applyFont="1" applyBorder="1" applyAlignment="1">
      <alignment horizontal="left" vertical="center"/>
    </xf>
    <xf numFmtId="0" fontId="2" fillId="0" borderId="9" xfId="0" applyFont="1" applyBorder="1" applyAlignment="1">
      <alignment horizontal="left" vertical="center"/>
    </xf>
    <xf numFmtId="0" fontId="2" fillId="0" borderId="23" xfId="0" applyFont="1" applyBorder="1" applyAlignment="1">
      <alignment horizontal="left" vertical="center" wrapText="1"/>
    </xf>
    <xf numFmtId="0" fontId="2" fillId="0" borderId="24" xfId="0" applyFont="1" applyBorder="1" applyAlignment="1">
      <alignment horizontal="left" vertical="center" wrapText="1"/>
    </xf>
    <xf numFmtId="14" fontId="0" fillId="2" borderId="9" xfId="0" applyNumberFormat="1" applyFill="1" applyBorder="1" applyAlignment="1" applyProtection="1">
      <alignment horizontal="left" wrapText="1"/>
      <protection locked="0"/>
    </xf>
    <xf numFmtId="14" fontId="0" fillId="2" borderId="20" xfId="0" applyNumberFormat="1" applyFill="1" applyBorder="1" applyAlignment="1" applyProtection="1">
      <alignment horizontal="left" wrapText="1"/>
      <protection locked="0"/>
    </xf>
    <xf numFmtId="0" fontId="0" fillId="2" borderId="9" xfId="0" applyFill="1" applyBorder="1" applyAlignment="1" applyProtection="1">
      <alignment horizontal="left" wrapText="1"/>
      <protection locked="0"/>
    </xf>
    <xf numFmtId="0" fontId="0" fillId="2" borderId="20" xfId="0" applyFill="1" applyBorder="1" applyAlignment="1" applyProtection="1">
      <alignment horizontal="left" wrapText="1"/>
      <protection locked="0"/>
    </xf>
    <xf numFmtId="0" fontId="0" fillId="2" borderId="24" xfId="0" applyFill="1" applyBorder="1" applyAlignment="1" applyProtection="1">
      <alignment horizontal="left" wrapText="1"/>
      <protection locked="0"/>
    </xf>
    <xf numFmtId="0" fontId="0" fillId="2" borderId="25" xfId="0" applyFill="1" applyBorder="1" applyAlignment="1" applyProtection="1">
      <alignment horizontal="left" wrapText="1"/>
      <protection locked="0"/>
    </xf>
    <xf numFmtId="0" fontId="2" fillId="0" borderId="14" xfId="0" applyFont="1" applyBorder="1" applyAlignment="1">
      <alignment horizontal="left" vertical="center"/>
    </xf>
    <xf numFmtId="0" fontId="2" fillId="0" borderId="11" xfId="0" applyFont="1" applyBorder="1" applyAlignment="1">
      <alignment horizontal="left" vertical="center"/>
    </xf>
    <xf numFmtId="0" fontId="0" fillId="0" borderId="11" xfId="0" applyBorder="1" applyAlignment="1">
      <alignment horizontal="left" wrapText="1"/>
    </xf>
    <xf numFmtId="0" fontId="0" fillId="0" borderId="35" xfId="0" applyBorder="1" applyAlignment="1">
      <alignment horizontal="left" vertical="center" wrapText="1"/>
    </xf>
    <xf numFmtId="0" fontId="0" fillId="0" borderId="11" xfId="0" applyBorder="1" applyAlignment="1">
      <alignment horizontal="left" vertical="center" wrapText="1"/>
    </xf>
    <xf numFmtId="0" fontId="0" fillId="0" borderId="9" xfId="0" applyBorder="1" applyAlignment="1">
      <alignment horizontal="center" wrapText="1"/>
    </xf>
    <xf numFmtId="0" fontId="2" fillId="0" borderId="21" xfId="0" applyFont="1" applyBorder="1" applyAlignment="1">
      <alignment horizontal="center" wrapText="1"/>
    </xf>
    <xf numFmtId="0" fontId="2" fillId="0" borderId="9" xfId="0" applyFont="1" applyBorder="1" applyAlignment="1">
      <alignment horizontal="center" wrapText="1"/>
    </xf>
    <xf numFmtId="0" fontId="2" fillId="0" borderId="20" xfId="0" applyFont="1" applyBorder="1" applyAlignment="1">
      <alignment horizontal="center" wrapText="1"/>
    </xf>
    <xf numFmtId="0" fontId="0" fillId="0" borderId="42" xfId="0" applyBorder="1" applyAlignment="1">
      <alignment horizontal="left" wrapText="1"/>
    </xf>
    <xf numFmtId="0" fontId="0" fillId="0" borderId="12" xfId="0" applyBorder="1" applyAlignment="1">
      <alignment horizontal="left" wrapText="1"/>
    </xf>
    <xf numFmtId="0" fontId="0" fillId="0" borderId="53" xfId="0" applyBorder="1" applyAlignment="1">
      <alignment horizontal="left" wrapText="1"/>
    </xf>
    <xf numFmtId="0" fontId="2" fillId="0" borderId="29" xfId="0" applyFont="1" applyBorder="1" applyAlignment="1">
      <alignment horizontal="center" wrapText="1"/>
    </xf>
    <xf numFmtId="0" fontId="2" fillId="0" borderId="30" xfId="0" applyFont="1" applyBorder="1" applyAlignment="1">
      <alignment horizontal="center" wrapText="1"/>
    </xf>
    <xf numFmtId="0" fontId="2" fillId="0" borderId="31" xfId="0" applyFont="1" applyBorder="1" applyAlignment="1">
      <alignment horizontal="center" wrapText="1"/>
    </xf>
    <xf numFmtId="0" fontId="0" fillId="0" borderId="29" xfId="0" applyBorder="1" applyAlignment="1">
      <alignment horizontal="center" wrapText="1"/>
    </xf>
    <xf numFmtId="0" fontId="0" fillId="0" borderId="30" xfId="0" applyBorder="1" applyAlignment="1">
      <alignment horizontal="center" wrapText="1"/>
    </xf>
    <xf numFmtId="0" fontId="0" fillId="0" borderId="31" xfId="0" applyBorder="1" applyAlignment="1">
      <alignment horizontal="center" wrapText="1"/>
    </xf>
    <xf numFmtId="0" fontId="2" fillId="0" borderId="41" xfId="0" applyFont="1" applyBorder="1" applyAlignment="1">
      <alignment horizontal="center" wrapText="1"/>
    </xf>
    <xf numFmtId="0" fontId="2" fillId="0" borderId="33" xfId="0" applyFont="1" applyBorder="1" applyAlignment="1">
      <alignment horizontal="center" wrapText="1"/>
    </xf>
    <xf numFmtId="0" fontId="2" fillId="0" borderId="37" xfId="0" applyFont="1" applyBorder="1" applyAlignment="1">
      <alignment horizontal="center" wrapText="1"/>
    </xf>
    <xf numFmtId="14" fontId="0" fillId="2" borderId="9" xfId="0" applyNumberFormat="1" applyFill="1" applyBorder="1" applyAlignment="1" applyProtection="1">
      <alignment horizontal="center" wrapText="1"/>
      <protection locked="0"/>
    </xf>
    <xf numFmtId="14" fontId="0" fillId="2" borderId="20" xfId="0" applyNumberFormat="1" applyFill="1" applyBorder="1" applyAlignment="1" applyProtection="1">
      <alignment horizontal="center" wrapText="1"/>
      <protection locked="0"/>
    </xf>
    <xf numFmtId="0" fontId="0" fillId="2" borderId="20" xfId="0" applyFill="1" applyBorder="1" applyAlignment="1" applyProtection="1">
      <alignment horizontal="center" wrapText="1"/>
      <protection locked="0"/>
    </xf>
    <xf numFmtId="0" fontId="2" fillId="0" borderId="21" xfId="0" applyFont="1" applyBorder="1" applyAlignment="1">
      <alignment horizontal="center"/>
    </xf>
    <xf numFmtId="0" fontId="2" fillId="0" borderId="20" xfId="0" applyFont="1" applyBorder="1" applyAlignment="1">
      <alignment horizontal="center"/>
    </xf>
    <xf numFmtId="0" fontId="12" fillId="0" borderId="49" xfId="0" applyFont="1" applyBorder="1" applyAlignment="1">
      <alignment horizontal="center"/>
    </xf>
    <xf numFmtId="0" fontId="12" fillId="0" borderId="50" xfId="0" applyFont="1" applyBorder="1" applyAlignment="1">
      <alignment horizontal="center"/>
    </xf>
    <xf numFmtId="0" fontId="2" fillId="0" borderId="49" xfId="0" applyFont="1" applyBorder="1" applyAlignment="1">
      <alignment horizontal="center" vertical="center"/>
    </xf>
    <xf numFmtId="0" fontId="2" fillId="0" borderId="51" xfId="0" applyFont="1" applyBorder="1" applyAlignment="1">
      <alignment horizontal="center" vertical="center"/>
    </xf>
    <xf numFmtId="0" fontId="2" fillId="0" borderId="50" xfId="0" applyFont="1" applyBorder="1" applyAlignment="1">
      <alignment horizontal="center" vertical="center"/>
    </xf>
    <xf numFmtId="0" fontId="2" fillId="2" borderId="44" xfId="0" applyFont="1" applyFill="1" applyBorder="1" applyAlignment="1" applyProtection="1">
      <alignment horizontal="center" vertical="center"/>
      <protection locked="0"/>
    </xf>
    <xf numFmtId="0" fontId="2" fillId="2" borderId="34" xfId="0" applyFont="1" applyFill="1" applyBorder="1" applyAlignment="1" applyProtection="1">
      <alignment horizontal="center" vertical="center"/>
      <protection locked="0"/>
    </xf>
    <xf numFmtId="0" fontId="2" fillId="2" borderId="45" xfId="0" applyFont="1" applyFill="1" applyBorder="1" applyAlignment="1" applyProtection="1">
      <alignment horizontal="center" vertical="center"/>
      <protection locked="0"/>
    </xf>
    <xf numFmtId="44" fontId="0" fillId="2" borderId="49" xfId="2" applyFont="1" applyFill="1" applyBorder="1" applyAlignment="1" applyProtection="1">
      <alignment horizontal="left"/>
      <protection locked="0"/>
    </xf>
    <xf numFmtId="44" fontId="0" fillId="2" borderId="51" xfId="2" applyFont="1" applyFill="1" applyBorder="1" applyAlignment="1" applyProtection="1">
      <alignment horizontal="left"/>
      <protection locked="0"/>
    </xf>
    <xf numFmtId="44" fontId="0" fillId="2" borderId="50" xfId="2" applyFont="1" applyFill="1" applyBorder="1" applyAlignment="1" applyProtection="1">
      <alignment horizontal="left"/>
      <protection locked="0"/>
    </xf>
    <xf numFmtId="0" fontId="2" fillId="0" borderId="30" xfId="0" applyFont="1" applyBorder="1" applyAlignment="1">
      <alignment horizontal="center" vertical="center"/>
    </xf>
    <xf numFmtId="0" fontId="2" fillId="0" borderId="16" xfId="0" applyFont="1" applyBorder="1" applyAlignment="1">
      <alignment horizontal="right" vertical="center" wrapText="1"/>
    </xf>
    <xf numFmtId="0" fontId="2" fillId="0" borderId="17" xfId="0" applyFont="1" applyBorder="1" applyAlignment="1">
      <alignment horizontal="right" vertical="center" wrapText="1"/>
    </xf>
    <xf numFmtId="0" fontId="2" fillId="0" borderId="32" xfId="0" applyFont="1" applyBorder="1" applyAlignment="1">
      <alignment horizontal="right" vertical="center" wrapText="1"/>
    </xf>
    <xf numFmtId="0" fontId="2" fillId="0" borderId="49" xfId="0" applyFont="1" applyBorder="1" applyAlignment="1">
      <alignment horizontal="center" wrapText="1"/>
    </xf>
    <xf numFmtId="0" fontId="2" fillId="0" borderId="51" xfId="0" applyFont="1" applyBorder="1" applyAlignment="1">
      <alignment horizontal="center" wrapText="1"/>
    </xf>
    <xf numFmtId="0" fontId="2" fillId="0" borderId="50" xfId="0" applyFont="1" applyBorder="1" applyAlignment="1">
      <alignment horizontal="center" wrapText="1"/>
    </xf>
    <xf numFmtId="0" fontId="0" fillId="0" borderId="24" xfId="0" applyBorder="1" applyAlignment="1">
      <alignment horizontal="center" wrapText="1"/>
    </xf>
    <xf numFmtId="0" fontId="0" fillId="2" borderId="30" xfId="0" applyFill="1" applyBorder="1" applyAlignment="1" applyProtection="1">
      <alignment horizontal="center" wrapText="1"/>
      <protection locked="0"/>
    </xf>
    <xf numFmtId="0" fontId="0" fillId="2" borderId="31" xfId="0" applyFill="1" applyBorder="1" applyAlignment="1" applyProtection="1">
      <alignment horizontal="center" wrapText="1"/>
      <protection locked="0"/>
    </xf>
    <xf numFmtId="0" fontId="0" fillId="2" borderId="36" xfId="0" applyFill="1" applyBorder="1" applyAlignment="1" applyProtection="1">
      <alignment horizontal="center" wrapText="1"/>
      <protection locked="0"/>
    </xf>
    <xf numFmtId="0" fontId="0" fillId="2" borderId="17" xfId="0" applyFill="1" applyBorder="1" applyAlignment="1" applyProtection="1">
      <alignment horizontal="center" wrapText="1"/>
      <protection locked="0"/>
    </xf>
    <xf numFmtId="0" fontId="0" fillId="2" borderId="18" xfId="0" applyFill="1" applyBorder="1" applyAlignment="1" applyProtection="1">
      <alignment horizontal="center" wrapText="1"/>
      <protection locked="0"/>
    </xf>
    <xf numFmtId="0" fontId="2" fillId="0" borderId="49" xfId="0" applyFont="1" applyBorder="1" applyAlignment="1">
      <alignment horizontal="center"/>
    </xf>
    <xf numFmtId="0" fontId="2" fillId="0" borderId="50" xfId="0" applyFont="1" applyBorder="1" applyAlignment="1">
      <alignment horizontal="center"/>
    </xf>
    <xf numFmtId="0" fontId="2" fillId="0" borderId="9" xfId="0" applyFont="1" applyBorder="1" applyAlignment="1">
      <alignment horizontal="center"/>
    </xf>
    <xf numFmtId="9" fontId="2" fillId="0" borderId="49" xfId="3" applyFont="1" applyFill="1" applyBorder="1" applyAlignment="1" applyProtection="1">
      <alignment horizontal="center" vertical="center" wrapText="1"/>
    </xf>
    <xf numFmtId="9" fontId="2" fillId="0" borderId="51" xfId="3" applyFont="1" applyFill="1" applyBorder="1" applyAlignment="1" applyProtection="1">
      <alignment horizontal="center" vertical="center" wrapText="1"/>
    </xf>
    <xf numFmtId="9" fontId="2" fillId="0" borderId="50" xfId="3" applyFont="1" applyFill="1" applyBorder="1" applyAlignment="1" applyProtection="1">
      <alignment horizontal="center" vertical="center" wrapText="1"/>
    </xf>
    <xf numFmtId="0" fontId="13" fillId="0" borderId="38" xfId="0" applyFont="1" applyBorder="1" applyAlignment="1">
      <alignment horizontal="left" wrapText="1"/>
    </xf>
    <xf numFmtId="0" fontId="13" fillId="0" borderId="40" xfId="0" applyFont="1" applyBorder="1" applyAlignment="1">
      <alignment horizontal="left" wrapText="1"/>
    </xf>
    <xf numFmtId="0" fontId="2" fillId="5" borderId="24" xfId="0" applyFont="1" applyFill="1" applyBorder="1" applyAlignment="1">
      <alignment horizontal="right"/>
    </xf>
    <xf numFmtId="0" fontId="2" fillId="5" borderId="25" xfId="0" applyFont="1" applyFill="1" applyBorder="1" applyAlignment="1">
      <alignment horizontal="right"/>
    </xf>
    <xf numFmtId="0" fontId="2" fillId="0" borderId="21" xfId="0" applyFont="1" applyBorder="1" applyAlignment="1">
      <alignment horizontal="left"/>
    </xf>
    <xf numFmtId="0" fontId="2" fillId="0" borderId="23" xfId="0" applyFont="1" applyBorder="1" applyAlignment="1">
      <alignment horizontal="right"/>
    </xf>
    <xf numFmtId="0" fontId="2" fillId="0" borderId="24" xfId="0" applyFont="1" applyBorder="1" applyAlignment="1">
      <alignment horizontal="right"/>
    </xf>
    <xf numFmtId="0" fontId="0" fillId="0" borderId="21" xfId="0" applyBorder="1" applyAlignment="1">
      <alignment horizontal="left"/>
    </xf>
    <xf numFmtId="0" fontId="28" fillId="0" borderId="1" xfId="4" applyBorder="1" applyAlignment="1">
      <alignment horizontal="center"/>
    </xf>
    <xf numFmtId="0" fontId="28" fillId="0" borderId="2" xfId="4" applyBorder="1" applyAlignment="1">
      <alignment horizontal="center"/>
    </xf>
    <xf numFmtId="0" fontId="28" fillId="0" borderId="3" xfId="4" applyBorder="1" applyAlignment="1">
      <alignment horizontal="center"/>
    </xf>
    <xf numFmtId="0" fontId="28" fillId="0" borderId="4" xfId="4" applyBorder="1" applyAlignment="1">
      <alignment horizontal="center" wrapText="1"/>
    </xf>
    <xf numFmtId="0" fontId="28" fillId="0" borderId="0" xfId="4" applyBorder="1" applyAlignment="1">
      <alignment horizontal="center" wrapText="1"/>
    </xf>
    <xf numFmtId="0" fontId="28" fillId="0" borderId="5" xfId="4" applyBorder="1" applyAlignment="1">
      <alignment horizontal="center" wrapText="1"/>
    </xf>
    <xf numFmtId="0" fontId="28" fillId="0" borderId="6" xfId="4" applyBorder="1" applyAlignment="1">
      <alignment horizontal="center"/>
    </xf>
    <xf numFmtId="0" fontId="28" fillId="0" borderId="7" xfId="4" applyBorder="1" applyAlignment="1">
      <alignment horizontal="center"/>
    </xf>
    <xf numFmtId="0" fontId="28" fillId="0" borderId="8" xfId="4" applyBorder="1" applyAlignment="1">
      <alignment horizontal="center"/>
    </xf>
    <xf numFmtId="0" fontId="2" fillId="0" borderId="23" xfId="0" applyFont="1" applyBorder="1" applyAlignment="1">
      <alignment horizontal="right" wrapText="1"/>
    </xf>
    <xf numFmtId="0" fontId="2" fillId="0" borderId="24" xfId="0" applyFont="1" applyBorder="1" applyAlignment="1">
      <alignment horizontal="right" wrapText="1"/>
    </xf>
    <xf numFmtId="0" fontId="34" fillId="0" borderId="21" xfId="0" applyFont="1" applyBorder="1" applyAlignment="1">
      <alignment horizontal="left" wrapText="1"/>
    </xf>
    <xf numFmtId="0" fontId="34" fillId="0" borderId="9" xfId="0" applyFont="1" applyBorder="1" applyAlignment="1">
      <alignment horizontal="left"/>
    </xf>
    <xf numFmtId="0" fontId="2" fillId="0" borderId="4" xfId="0" applyFont="1" applyBorder="1" applyAlignment="1">
      <alignment horizontal="left"/>
    </xf>
    <xf numFmtId="0" fontId="2" fillId="0" borderId="0" xfId="0" applyFont="1" applyAlignment="1">
      <alignment horizontal="left"/>
    </xf>
    <xf numFmtId="0" fontId="0" fillId="0" borderId="23" xfId="0" applyBorder="1" applyAlignment="1">
      <alignment horizontal="left" wrapText="1"/>
    </xf>
    <xf numFmtId="0" fontId="0" fillId="0" borderId="47" xfId="0" applyBorder="1" applyAlignment="1">
      <alignment horizontal="left" wrapText="1"/>
    </xf>
    <xf numFmtId="0" fontId="0" fillId="0" borderId="56" xfId="0" applyBorder="1" applyAlignment="1">
      <alignment horizontal="left" wrapText="1"/>
    </xf>
    <xf numFmtId="0" fontId="0" fillId="0" borderId="11" xfId="0" applyBorder="1" applyAlignment="1">
      <alignment horizontal="left" vertical="center"/>
    </xf>
    <xf numFmtId="0" fontId="2" fillId="0" borderId="9" xfId="0" applyFont="1" applyBorder="1" applyAlignment="1">
      <alignment horizontal="left"/>
    </xf>
    <xf numFmtId="0" fontId="2" fillId="0" borderId="19" xfId="0" applyFont="1" applyBorder="1" applyAlignment="1">
      <alignment horizontal="center"/>
    </xf>
    <xf numFmtId="0" fontId="2" fillId="0" borderId="54" xfId="0" applyFont="1" applyBorder="1" applyAlignment="1">
      <alignment horizontal="center"/>
    </xf>
    <xf numFmtId="0" fontId="2" fillId="0" borderId="55" xfId="0" applyFont="1" applyBorder="1" applyAlignment="1">
      <alignment horizontal="center"/>
    </xf>
    <xf numFmtId="0" fontId="0" fillId="0" borderId="46" xfId="0" applyBorder="1" applyAlignment="1">
      <alignment horizontal="left"/>
    </xf>
    <xf numFmtId="0" fontId="0" fillId="0" borderId="43" xfId="0" applyBorder="1" applyAlignment="1">
      <alignment horizontal="left"/>
    </xf>
    <xf numFmtId="0" fontId="2" fillId="0" borderId="51" xfId="0" applyFont="1" applyBorder="1" applyAlignment="1">
      <alignment horizontal="center"/>
    </xf>
    <xf numFmtId="0" fontId="10" fillId="0" borderId="4" xfId="0" applyFont="1" applyBorder="1" applyAlignment="1">
      <alignment horizontal="left" wrapText="1"/>
    </xf>
    <xf numFmtId="0" fontId="10" fillId="0" borderId="0" xfId="0" applyFont="1" applyAlignment="1">
      <alignment horizontal="left" wrapText="1"/>
    </xf>
    <xf numFmtId="0" fontId="10" fillId="0" borderId="26" xfId="0" applyFont="1" applyBorder="1" applyAlignment="1">
      <alignment horizontal="left" wrapText="1"/>
    </xf>
    <xf numFmtId="0" fontId="10" fillId="0" borderId="13" xfId="0" applyFont="1" applyBorder="1" applyAlignment="1">
      <alignment horizontal="left" wrapText="1"/>
    </xf>
    <xf numFmtId="0" fontId="2" fillId="0" borderId="28" xfId="0" applyFont="1" applyBorder="1" applyAlignment="1">
      <alignment horizontal="center"/>
    </xf>
    <xf numFmtId="0" fontId="2" fillId="0" borderId="12" xfId="0" applyFont="1" applyBorder="1" applyAlignment="1">
      <alignment horizontal="center"/>
    </xf>
    <xf numFmtId="0" fontId="2" fillId="0" borderId="22" xfId="0" applyFont="1" applyBorder="1" applyAlignment="1">
      <alignment horizontal="center"/>
    </xf>
    <xf numFmtId="0" fontId="2" fillId="0" borderId="14" xfId="0" applyFont="1" applyBorder="1" applyAlignment="1">
      <alignment horizontal="right"/>
    </xf>
    <xf numFmtId="0" fontId="0" fillId="0" borderId="10" xfId="0" applyBorder="1" applyAlignment="1">
      <alignment horizontal="right"/>
    </xf>
    <xf numFmtId="0" fontId="0" fillId="0" borderId="11" xfId="0" applyBorder="1" applyAlignment="1">
      <alignment horizontal="right"/>
    </xf>
    <xf numFmtId="0" fontId="8" fillId="0" borderId="6" xfId="0" applyFont="1" applyBorder="1" applyAlignment="1">
      <alignment horizontal="left" wrapText="1"/>
    </xf>
    <xf numFmtId="0" fontId="8" fillId="0" borderId="7" xfId="0" applyFont="1" applyBorder="1" applyAlignment="1">
      <alignment horizontal="left" wrapText="1"/>
    </xf>
    <xf numFmtId="0" fontId="8" fillId="0" borderId="8" xfId="0" applyFont="1" applyBorder="1" applyAlignment="1">
      <alignment horizontal="left" wrapText="1"/>
    </xf>
    <xf numFmtId="0" fontId="0" fillId="0" borderId="28" xfId="0" applyBorder="1" applyAlignment="1">
      <alignment horizontal="left" vertical="top"/>
    </xf>
    <xf numFmtId="0" fontId="0" fillId="0" borderId="12" xfId="0" applyBorder="1" applyAlignment="1">
      <alignment horizontal="left" vertical="top"/>
    </xf>
    <xf numFmtId="0" fontId="0" fillId="0" borderId="22" xfId="0" applyBorder="1" applyAlignment="1">
      <alignment horizontal="left" vertical="top"/>
    </xf>
    <xf numFmtId="0" fontId="0" fillId="0" borderId="4" xfId="0" applyBorder="1" applyAlignment="1">
      <alignment horizontal="left" vertical="top"/>
    </xf>
    <xf numFmtId="0" fontId="0" fillId="0" borderId="0" xfId="0" applyAlignment="1">
      <alignment horizontal="left" vertical="top"/>
    </xf>
    <xf numFmtId="0" fontId="0" fillId="0" borderId="5" xfId="0" applyBorder="1" applyAlignment="1">
      <alignment horizontal="left" vertical="top"/>
    </xf>
    <xf numFmtId="0" fontId="0" fillId="2" borderId="4" xfId="0" applyFill="1" applyBorder="1" applyAlignment="1" applyProtection="1">
      <alignment horizontal="center"/>
      <protection locked="0"/>
    </xf>
    <xf numFmtId="0" fontId="0" fillId="2" borderId="0" xfId="0" applyFill="1" applyAlignment="1" applyProtection="1">
      <alignment horizontal="center"/>
      <protection locked="0"/>
    </xf>
    <xf numFmtId="0" fontId="0" fillId="2" borderId="5" xfId="0" applyFill="1" applyBorder="1" applyAlignment="1" applyProtection="1">
      <alignment horizontal="center"/>
      <protection locked="0"/>
    </xf>
    <xf numFmtId="0" fontId="0" fillId="2" borderId="26" xfId="0" applyFill="1" applyBorder="1" applyAlignment="1" applyProtection="1">
      <alignment horizontal="center"/>
      <protection locked="0"/>
    </xf>
    <xf numFmtId="0" fontId="0" fillId="2" borderId="13" xfId="0" applyFill="1" applyBorder="1" applyAlignment="1" applyProtection="1">
      <alignment horizontal="center"/>
      <protection locked="0"/>
    </xf>
    <xf numFmtId="0" fontId="0" fillId="2" borderId="27" xfId="0" applyFill="1" applyBorder="1" applyAlignment="1" applyProtection="1">
      <alignment horizontal="center"/>
      <protection locked="0"/>
    </xf>
    <xf numFmtId="0" fontId="0" fillId="0" borderId="28" xfId="0" applyBorder="1" applyAlignment="1">
      <alignment horizontal="left"/>
    </xf>
    <xf numFmtId="0" fontId="0" fillId="0" borderId="12" xfId="0" applyBorder="1" applyAlignment="1">
      <alignment horizontal="left"/>
    </xf>
    <xf numFmtId="0" fontId="0" fillId="0" borderId="22" xfId="0" applyBorder="1" applyAlignment="1">
      <alignment horizontal="left"/>
    </xf>
    <xf numFmtId="0" fontId="0" fillId="0" borderId="4" xfId="0" applyBorder="1" applyAlignment="1">
      <alignment horizontal="left"/>
    </xf>
    <xf numFmtId="0" fontId="0" fillId="0" borderId="0" xfId="0" applyAlignment="1">
      <alignment horizontal="left"/>
    </xf>
    <xf numFmtId="0" fontId="0" fillId="0" borderId="5" xfId="0" applyBorder="1" applyAlignment="1">
      <alignment horizontal="left"/>
    </xf>
    <xf numFmtId="0" fontId="0" fillId="0" borderId="4" xfId="0" applyBorder="1" applyAlignment="1">
      <alignment horizontal="center"/>
    </xf>
    <xf numFmtId="0" fontId="0" fillId="0" borderId="0" xfId="0" applyAlignment="1">
      <alignment horizontal="center"/>
    </xf>
    <xf numFmtId="0" fontId="0" fillId="0" borderId="5" xfId="0" applyBorder="1" applyAlignment="1">
      <alignment horizontal="center"/>
    </xf>
    <xf numFmtId="0" fontId="2" fillId="0" borderId="4" xfId="0" applyFont="1" applyBorder="1" applyAlignment="1">
      <alignment horizontal="center"/>
    </xf>
    <xf numFmtId="0" fontId="2" fillId="0" borderId="0" xfId="0" applyFont="1" applyAlignment="1">
      <alignment horizontal="center"/>
    </xf>
    <xf numFmtId="0" fontId="2" fillId="0" borderId="5" xfId="0" applyFont="1" applyBorder="1" applyAlignment="1">
      <alignment horizontal="center"/>
    </xf>
    <xf numFmtId="0" fontId="0" fillId="0" borderId="4" xfId="0" applyBorder="1" applyAlignment="1">
      <alignment horizontal="left" vertical="top" wrapText="1"/>
    </xf>
    <xf numFmtId="0" fontId="0" fillId="0" borderId="0" xfId="0" applyAlignment="1">
      <alignment horizontal="left" vertical="top" wrapText="1"/>
    </xf>
    <xf numFmtId="0" fontId="0" fillId="0" borderId="5" xfId="0" applyBorder="1" applyAlignment="1">
      <alignment horizontal="left" vertical="top" wrapText="1"/>
    </xf>
    <xf numFmtId="0" fontId="7" fillId="3" borderId="49" xfId="0" applyFont="1" applyFill="1" applyBorder="1" applyAlignment="1">
      <alignment horizontal="left" vertical="center"/>
    </xf>
    <xf numFmtId="0" fontId="7" fillId="3" borderId="51" xfId="0" applyFont="1" applyFill="1" applyBorder="1" applyAlignment="1">
      <alignment horizontal="left" vertical="center"/>
    </xf>
    <xf numFmtId="0" fontId="7" fillId="3" borderId="50" xfId="0" applyFont="1" applyFill="1" applyBorder="1" applyAlignment="1">
      <alignment horizontal="left" vertical="center"/>
    </xf>
    <xf numFmtId="0" fontId="7" fillId="3" borderId="1" xfId="0" applyFont="1" applyFill="1" applyBorder="1" applyAlignment="1">
      <alignment horizontal="center" vertical="center"/>
    </xf>
    <xf numFmtId="0" fontId="7" fillId="3" borderId="2" xfId="0" applyFont="1" applyFill="1" applyBorder="1" applyAlignment="1">
      <alignment horizontal="center" vertical="center"/>
    </xf>
    <xf numFmtId="0" fontId="7" fillId="3" borderId="3" xfId="0" applyFont="1" applyFill="1" applyBorder="1" applyAlignment="1">
      <alignment horizontal="center" vertical="center"/>
    </xf>
    <xf numFmtId="0" fontId="2" fillId="0" borderId="14" xfId="0" applyFont="1" applyBorder="1" applyAlignment="1">
      <alignment horizontal="center"/>
    </xf>
    <xf numFmtId="0" fontId="2" fillId="0" borderId="10" xfId="0" applyFont="1" applyBorder="1" applyAlignment="1">
      <alignment horizontal="center"/>
    </xf>
    <xf numFmtId="0" fontId="2" fillId="0" borderId="15" xfId="0" applyFont="1" applyBorder="1" applyAlignment="1">
      <alignment horizontal="center"/>
    </xf>
    <xf numFmtId="0" fontId="0" fillId="0" borderId="14" xfId="0" applyBorder="1" applyAlignment="1">
      <alignment horizontal="left"/>
    </xf>
    <xf numFmtId="0" fontId="0" fillId="0" borderId="10" xfId="0" applyBorder="1" applyAlignment="1">
      <alignment horizontal="left"/>
    </xf>
    <xf numFmtId="0" fontId="0" fillId="0" borderId="11" xfId="0" applyBorder="1" applyAlignment="1">
      <alignment horizontal="left"/>
    </xf>
    <xf numFmtId="1" fontId="0" fillId="2" borderId="20" xfId="0" applyNumberFormat="1" applyFill="1" applyBorder="1" applyAlignment="1" applyProtection="1">
      <alignment wrapText="1"/>
      <protection locked="0"/>
    </xf>
  </cellXfs>
  <cellStyles count="5">
    <cellStyle name="Comma" xfId="1" builtinId="3"/>
    <cellStyle name="Currency" xfId="2" builtinId="4"/>
    <cellStyle name="Hyperlink" xfId="4" builtinId="8"/>
    <cellStyle name="Normal" xfId="0" builtinId="0"/>
    <cellStyle name="Percent"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182881</xdr:colOff>
      <xdr:row>1</xdr:row>
      <xdr:rowOff>167640</xdr:rowOff>
    </xdr:from>
    <xdr:to>
      <xdr:col>9</xdr:col>
      <xdr:colOff>268951</xdr:colOff>
      <xdr:row>9</xdr:row>
      <xdr:rowOff>64770</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05941" y="365760"/>
          <a:ext cx="5686770" cy="142494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209550</xdr:colOff>
          <xdr:row>3</xdr:row>
          <xdr:rowOff>19050</xdr:rowOff>
        </xdr:from>
        <xdr:to>
          <xdr:col>1</xdr:col>
          <xdr:colOff>419100</xdr:colOff>
          <xdr:row>3</xdr:row>
          <xdr:rowOff>219075</xdr:rowOff>
        </xdr:to>
        <xdr:sp macro="" textlink="">
          <xdr:nvSpPr>
            <xdr:cNvPr id="5121" name="Check Box 1" hidden="1">
              <a:extLst>
                <a:ext uri="{63B3BB69-23CF-44E3-9099-C40C66FF867C}">
                  <a14:compatExt spid="_x0000_s5121"/>
                </a:ext>
                <a:ext uri="{FF2B5EF4-FFF2-40B4-BE49-F238E27FC236}">
                  <a16:creationId xmlns:a16="http://schemas.microsoft.com/office/drawing/2014/main" id="{00000000-0008-0000-0200-00000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14</xdr:row>
          <xdr:rowOff>76200</xdr:rowOff>
        </xdr:from>
        <xdr:to>
          <xdr:col>1</xdr:col>
          <xdr:colOff>419100</xdr:colOff>
          <xdr:row>14</xdr:row>
          <xdr:rowOff>285750</xdr:rowOff>
        </xdr:to>
        <xdr:sp macro="" textlink="">
          <xdr:nvSpPr>
            <xdr:cNvPr id="5123" name="Check Box 3" hidden="1">
              <a:extLst>
                <a:ext uri="{63B3BB69-23CF-44E3-9099-C40C66FF867C}">
                  <a14:compatExt spid="_x0000_s5123"/>
                </a:ext>
                <a:ext uri="{FF2B5EF4-FFF2-40B4-BE49-F238E27FC236}">
                  <a16:creationId xmlns:a16="http://schemas.microsoft.com/office/drawing/2014/main" id="{00000000-0008-0000-0200-00000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12</xdr:row>
          <xdr:rowOff>133350</xdr:rowOff>
        </xdr:from>
        <xdr:to>
          <xdr:col>1</xdr:col>
          <xdr:colOff>419100</xdr:colOff>
          <xdr:row>12</xdr:row>
          <xdr:rowOff>323850</xdr:rowOff>
        </xdr:to>
        <xdr:sp macro="" textlink="">
          <xdr:nvSpPr>
            <xdr:cNvPr id="5124" name="Check Box 4" hidden="1">
              <a:extLst>
                <a:ext uri="{63B3BB69-23CF-44E3-9099-C40C66FF867C}">
                  <a14:compatExt spid="_x0000_s5124"/>
                </a:ext>
                <a:ext uri="{FF2B5EF4-FFF2-40B4-BE49-F238E27FC236}">
                  <a16:creationId xmlns:a16="http://schemas.microsoft.com/office/drawing/2014/main" id="{00000000-0008-0000-0200-00000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16</xdr:row>
          <xdr:rowOff>123825</xdr:rowOff>
        </xdr:from>
        <xdr:to>
          <xdr:col>1</xdr:col>
          <xdr:colOff>419100</xdr:colOff>
          <xdr:row>16</xdr:row>
          <xdr:rowOff>333375</xdr:rowOff>
        </xdr:to>
        <xdr:sp macro="" textlink="">
          <xdr:nvSpPr>
            <xdr:cNvPr id="5125" name="Check Box 5" hidden="1">
              <a:extLst>
                <a:ext uri="{63B3BB69-23CF-44E3-9099-C40C66FF867C}">
                  <a14:compatExt spid="_x0000_s5125"/>
                </a:ext>
                <a:ext uri="{FF2B5EF4-FFF2-40B4-BE49-F238E27FC236}">
                  <a16:creationId xmlns:a16="http://schemas.microsoft.com/office/drawing/2014/main" id="{00000000-0008-0000-0200-00000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219075</xdr:colOff>
          <xdr:row>4</xdr:row>
          <xdr:rowOff>85725</xdr:rowOff>
        </xdr:from>
        <xdr:to>
          <xdr:col>2</xdr:col>
          <xdr:colOff>361950</xdr:colOff>
          <xdr:row>4</xdr:row>
          <xdr:rowOff>285750</xdr:rowOff>
        </xdr:to>
        <xdr:sp macro="" textlink="">
          <xdr:nvSpPr>
            <xdr:cNvPr id="5133" name="Check Box 13" hidden="1">
              <a:extLst>
                <a:ext uri="{63B3BB69-23CF-44E3-9099-C40C66FF867C}">
                  <a14:compatExt spid="_x0000_s5133"/>
                </a:ext>
                <a:ext uri="{FF2B5EF4-FFF2-40B4-BE49-F238E27FC236}">
                  <a16:creationId xmlns:a16="http://schemas.microsoft.com/office/drawing/2014/main" id="{00000000-0008-0000-0200-00000D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5</xdr:row>
          <xdr:rowOff>19050</xdr:rowOff>
        </xdr:from>
        <xdr:to>
          <xdr:col>1</xdr:col>
          <xdr:colOff>419100</xdr:colOff>
          <xdr:row>5</xdr:row>
          <xdr:rowOff>228600</xdr:rowOff>
        </xdr:to>
        <xdr:sp macro="" textlink="">
          <xdr:nvSpPr>
            <xdr:cNvPr id="5135" name="Check Box 15" hidden="1">
              <a:extLst>
                <a:ext uri="{63B3BB69-23CF-44E3-9099-C40C66FF867C}">
                  <a14:compatExt spid="_x0000_s5135"/>
                </a:ext>
                <a:ext uri="{FF2B5EF4-FFF2-40B4-BE49-F238E27FC236}">
                  <a16:creationId xmlns:a16="http://schemas.microsoft.com/office/drawing/2014/main" id="{00000000-0008-0000-0200-00000F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219075</xdr:colOff>
          <xdr:row>7</xdr:row>
          <xdr:rowOff>1238250</xdr:rowOff>
        </xdr:from>
        <xdr:to>
          <xdr:col>1</xdr:col>
          <xdr:colOff>438150</xdr:colOff>
          <xdr:row>7</xdr:row>
          <xdr:rowOff>1466850</xdr:rowOff>
        </xdr:to>
        <xdr:sp macro="" textlink="">
          <xdr:nvSpPr>
            <xdr:cNvPr id="5138" name="Check Box 18" hidden="1">
              <a:extLst>
                <a:ext uri="{63B3BB69-23CF-44E3-9099-C40C66FF867C}">
                  <a14:compatExt spid="_x0000_s5138"/>
                </a:ext>
                <a:ext uri="{FF2B5EF4-FFF2-40B4-BE49-F238E27FC236}">
                  <a16:creationId xmlns:a16="http://schemas.microsoft.com/office/drawing/2014/main" id="{00000000-0008-0000-0200-00001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15</xdr:row>
          <xdr:rowOff>419100</xdr:rowOff>
        </xdr:from>
        <xdr:to>
          <xdr:col>1</xdr:col>
          <xdr:colOff>419100</xdr:colOff>
          <xdr:row>15</xdr:row>
          <xdr:rowOff>628650</xdr:rowOff>
        </xdr:to>
        <xdr:sp macro="" textlink="">
          <xdr:nvSpPr>
            <xdr:cNvPr id="5139" name="Check Box 19" hidden="1">
              <a:extLst>
                <a:ext uri="{63B3BB69-23CF-44E3-9099-C40C66FF867C}">
                  <a14:compatExt spid="_x0000_s5139"/>
                </a:ext>
                <a:ext uri="{FF2B5EF4-FFF2-40B4-BE49-F238E27FC236}">
                  <a16:creationId xmlns:a16="http://schemas.microsoft.com/office/drawing/2014/main" id="{00000000-0008-0000-0200-00001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6</xdr:row>
          <xdr:rowOff>447675</xdr:rowOff>
        </xdr:from>
        <xdr:to>
          <xdr:col>1</xdr:col>
          <xdr:colOff>419100</xdr:colOff>
          <xdr:row>6</xdr:row>
          <xdr:rowOff>657225</xdr:rowOff>
        </xdr:to>
        <xdr:sp macro="" textlink="">
          <xdr:nvSpPr>
            <xdr:cNvPr id="5141" name="Check Box 21" hidden="1">
              <a:extLst>
                <a:ext uri="{63B3BB69-23CF-44E3-9099-C40C66FF867C}">
                  <a14:compatExt spid="_x0000_s5141"/>
                </a:ext>
                <a:ext uri="{FF2B5EF4-FFF2-40B4-BE49-F238E27FC236}">
                  <a16:creationId xmlns:a16="http://schemas.microsoft.com/office/drawing/2014/main" id="{00000000-0008-0000-0200-00001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10</xdr:row>
          <xdr:rowOff>161925</xdr:rowOff>
        </xdr:from>
        <xdr:to>
          <xdr:col>1</xdr:col>
          <xdr:colOff>419100</xdr:colOff>
          <xdr:row>10</xdr:row>
          <xdr:rowOff>361950</xdr:rowOff>
        </xdr:to>
        <xdr:sp macro="" textlink="">
          <xdr:nvSpPr>
            <xdr:cNvPr id="5143" name="Check Box 23" hidden="1">
              <a:extLst>
                <a:ext uri="{63B3BB69-23CF-44E3-9099-C40C66FF867C}">
                  <a14:compatExt spid="_x0000_s5143"/>
                </a:ext>
                <a:ext uri="{FF2B5EF4-FFF2-40B4-BE49-F238E27FC236}">
                  <a16:creationId xmlns:a16="http://schemas.microsoft.com/office/drawing/2014/main" id="{00000000-0008-0000-0200-000017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9</xdr:row>
          <xdr:rowOff>266700</xdr:rowOff>
        </xdr:from>
        <xdr:to>
          <xdr:col>1</xdr:col>
          <xdr:colOff>419100</xdr:colOff>
          <xdr:row>9</xdr:row>
          <xdr:rowOff>457200</xdr:rowOff>
        </xdr:to>
        <xdr:sp macro="" textlink="">
          <xdr:nvSpPr>
            <xdr:cNvPr id="5144" name="Check Box 24" hidden="1">
              <a:extLst>
                <a:ext uri="{63B3BB69-23CF-44E3-9099-C40C66FF867C}">
                  <a14:compatExt spid="_x0000_s5144"/>
                </a:ext>
                <a:ext uri="{FF2B5EF4-FFF2-40B4-BE49-F238E27FC236}">
                  <a16:creationId xmlns:a16="http://schemas.microsoft.com/office/drawing/2014/main" id="{00000000-0008-0000-0200-000018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8</xdr:row>
          <xdr:rowOff>133350</xdr:rowOff>
        </xdr:from>
        <xdr:to>
          <xdr:col>1</xdr:col>
          <xdr:colOff>438150</xdr:colOff>
          <xdr:row>8</xdr:row>
          <xdr:rowOff>333375</xdr:rowOff>
        </xdr:to>
        <xdr:sp macro="" textlink="">
          <xdr:nvSpPr>
            <xdr:cNvPr id="5145" name="Check Box 25" hidden="1">
              <a:extLst>
                <a:ext uri="{63B3BB69-23CF-44E3-9099-C40C66FF867C}">
                  <a14:compatExt spid="_x0000_s5145"/>
                </a:ext>
                <a:ext uri="{FF2B5EF4-FFF2-40B4-BE49-F238E27FC236}">
                  <a16:creationId xmlns:a16="http://schemas.microsoft.com/office/drawing/2014/main" id="{00000000-0008-0000-0200-000019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13</xdr:row>
          <xdr:rowOff>133350</xdr:rowOff>
        </xdr:from>
        <xdr:to>
          <xdr:col>1</xdr:col>
          <xdr:colOff>419100</xdr:colOff>
          <xdr:row>13</xdr:row>
          <xdr:rowOff>323850</xdr:rowOff>
        </xdr:to>
        <xdr:sp macro="" textlink="">
          <xdr:nvSpPr>
            <xdr:cNvPr id="5146" name="Check Box 26" hidden="1">
              <a:extLst>
                <a:ext uri="{63B3BB69-23CF-44E3-9099-C40C66FF867C}">
                  <a14:compatExt spid="_x0000_s5146"/>
                </a:ext>
                <a:ext uri="{FF2B5EF4-FFF2-40B4-BE49-F238E27FC236}">
                  <a16:creationId xmlns:a16="http://schemas.microsoft.com/office/drawing/2014/main" id="{00000000-0008-0000-0200-00001A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219075</xdr:colOff>
          <xdr:row>3</xdr:row>
          <xdr:rowOff>0</xdr:rowOff>
        </xdr:from>
        <xdr:to>
          <xdr:col>2</xdr:col>
          <xdr:colOff>314325</xdr:colOff>
          <xdr:row>4</xdr:row>
          <xdr:rowOff>28575</xdr:rowOff>
        </xdr:to>
        <xdr:sp macro="" textlink="">
          <xdr:nvSpPr>
            <xdr:cNvPr id="8193" name="Check Box 1" hidden="1">
              <a:extLst>
                <a:ext uri="{63B3BB69-23CF-44E3-9099-C40C66FF867C}">
                  <a14:compatExt spid="_x0000_s8193"/>
                </a:ext>
                <a:ext uri="{FF2B5EF4-FFF2-40B4-BE49-F238E27FC236}">
                  <a16:creationId xmlns:a16="http://schemas.microsoft.com/office/drawing/2014/main" id="{00000000-0008-0000-0300-00000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219075</xdr:colOff>
          <xdr:row>4</xdr:row>
          <xdr:rowOff>0</xdr:rowOff>
        </xdr:from>
        <xdr:to>
          <xdr:col>2</xdr:col>
          <xdr:colOff>314325</xdr:colOff>
          <xdr:row>5</xdr:row>
          <xdr:rowOff>19050</xdr:rowOff>
        </xdr:to>
        <xdr:sp macro="" textlink="">
          <xdr:nvSpPr>
            <xdr:cNvPr id="8194" name="Check Box 2" hidden="1">
              <a:extLst>
                <a:ext uri="{63B3BB69-23CF-44E3-9099-C40C66FF867C}">
                  <a14:compatExt spid="_x0000_s8194"/>
                </a:ext>
                <a:ext uri="{FF2B5EF4-FFF2-40B4-BE49-F238E27FC236}">
                  <a16:creationId xmlns:a16="http://schemas.microsoft.com/office/drawing/2014/main" id="{00000000-0008-0000-0300-00000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219075</xdr:colOff>
          <xdr:row>12</xdr:row>
          <xdr:rowOff>0</xdr:rowOff>
        </xdr:from>
        <xdr:to>
          <xdr:col>2</xdr:col>
          <xdr:colOff>314325</xdr:colOff>
          <xdr:row>12</xdr:row>
          <xdr:rowOff>219075</xdr:rowOff>
        </xdr:to>
        <xdr:sp macro="" textlink="">
          <xdr:nvSpPr>
            <xdr:cNvPr id="8195" name="Check Box 3" hidden="1">
              <a:extLst>
                <a:ext uri="{63B3BB69-23CF-44E3-9099-C40C66FF867C}">
                  <a14:compatExt spid="_x0000_s8195"/>
                </a:ext>
                <a:ext uri="{FF2B5EF4-FFF2-40B4-BE49-F238E27FC236}">
                  <a16:creationId xmlns:a16="http://schemas.microsoft.com/office/drawing/2014/main" id="{00000000-0008-0000-0300-00000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219075</xdr:colOff>
          <xdr:row>15</xdr:row>
          <xdr:rowOff>19050</xdr:rowOff>
        </xdr:from>
        <xdr:to>
          <xdr:col>2</xdr:col>
          <xdr:colOff>314325</xdr:colOff>
          <xdr:row>15</xdr:row>
          <xdr:rowOff>228600</xdr:rowOff>
        </xdr:to>
        <xdr:sp macro="" textlink="">
          <xdr:nvSpPr>
            <xdr:cNvPr id="8196" name="Check Box 4" hidden="1">
              <a:extLst>
                <a:ext uri="{63B3BB69-23CF-44E3-9099-C40C66FF867C}">
                  <a14:compatExt spid="_x0000_s8196"/>
                </a:ext>
                <a:ext uri="{FF2B5EF4-FFF2-40B4-BE49-F238E27FC236}">
                  <a16:creationId xmlns:a16="http://schemas.microsoft.com/office/drawing/2014/main" id="{00000000-0008-0000-0300-00000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219075</xdr:colOff>
          <xdr:row>18</xdr:row>
          <xdr:rowOff>0</xdr:rowOff>
        </xdr:from>
        <xdr:to>
          <xdr:col>2</xdr:col>
          <xdr:colOff>314325</xdr:colOff>
          <xdr:row>18</xdr:row>
          <xdr:rowOff>200025</xdr:rowOff>
        </xdr:to>
        <xdr:sp macro="" textlink="">
          <xdr:nvSpPr>
            <xdr:cNvPr id="8200" name="Check Box 8" hidden="1">
              <a:extLst>
                <a:ext uri="{63B3BB69-23CF-44E3-9099-C40C66FF867C}">
                  <a14:compatExt spid="_x0000_s8200"/>
                </a:ext>
                <a:ext uri="{FF2B5EF4-FFF2-40B4-BE49-F238E27FC236}">
                  <a16:creationId xmlns:a16="http://schemas.microsoft.com/office/drawing/2014/main" id="{00000000-0008-0000-0300-00000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219075</xdr:colOff>
          <xdr:row>7</xdr:row>
          <xdr:rowOff>0</xdr:rowOff>
        </xdr:from>
        <xdr:to>
          <xdr:col>2</xdr:col>
          <xdr:colOff>314325</xdr:colOff>
          <xdr:row>8</xdr:row>
          <xdr:rowOff>28575</xdr:rowOff>
        </xdr:to>
        <xdr:sp macro="" textlink="">
          <xdr:nvSpPr>
            <xdr:cNvPr id="8201" name="Check Box 9" hidden="1">
              <a:extLst>
                <a:ext uri="{63B3BB69-23CF-44E3-9099-C40C66FF867C}">
                  <a14:compatExt spid="_x0000_s8201"/>
                </a:ext>
                <a:ext uri="{FF2B5EF4-FFF2-40B4-BE49-F238E27FC236}">
                  <a16:creationId xmlns:a16="http://schemas.microsoft.com/office/drawing/2014/main" id="{00000000-0008-0000-0300-00000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219075</xdr:colOff>
          <xdr:row>9</xdr:row>
          <xdr:rowOff>9525</xdr:rowOff>
        </xdr:from>
        <xdr:to>
          <xdr:col>2</xdr:col>
          <xdr:colOff>314325</xdr:colOff>
          <xdr:row>10</xdr:row>
          <xdr:rowOff>19050</xdr:rowOff>
        </xdr:to>
        <xdr:sp macro="" textlink="">
          <xdr:nvSpPr>
            <xdr:cNvPr id="8202" name="Check Box 10" hidden="1">
              <a:extLst>
                <a:ext uri="{63B3BB69-23CF-44E3-9099-C40C66FF867C}">
                  <a14:compatExt spid="_x0000_s8202"/>
                </a:ext>
                <a:ext uri="{FF2B5EF4-FFF2-40B4-BE49-F238E27FC236}">
                  <a16:creationId xmlns:a16="http://schemas.microsoft.com/office/drawing/2014/main" id="{00000000-0008-0000-0300-00000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219075</xdr:colOff>
          <xdr:row>8</xdr:row>
          <xdr:rowOff>9525</xdr:rowOff>
        </xdr:from>
        <xdr:to>
          <xdr:col>2</xdr:col>
          <xdr:colOff>314325</xdr:colOff>
          <xdr:row>9</xdr:row>
          <xdr:rowOff>19050</xdr:rowOff>
        </xdr:to>
        <xdr:sp macro="" textlink="">
          <xdr:nvSpPr>
            <xdr:cNvPr id="8203" name="Check Box 11" hidden="1">
              <a:extLst>
                <a:ext uri="{63B3BB69-23CF-44E3-9099-C40C66FF867C}">
                  <a14:compatExt spid="_x0000_s8203"/>
                </a:ext>
                <a:ext uri="{FF2B5EF4-FFF2-40B4-BE49-F238E27FC236}">
                  <a16:creationId xmlns:a16="http://schemas.microsoft.com/office/drawing/2014/main" id="{00000000-0008-0000-0300-00000B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219075</xdr:colOff>
          <xdr:row>8</xdr:row>
          <xdr:rowOff>9525</xdr:rowOff>
        </xdr:from>
        <xdr:to>
          <xdr:col>2</xdr:col>
          <xdr:colOff>314325</xdr:colOff>
          <xdr:row>9</xdr:row>
          <xdr:rowOff>19050</xdr:rowOff>
        </xdr:to>
        <xdr:sp macro="" textlink="">
          <xdr:nvSpPr>
            <xdr:cNvPr id="8204" name="Check Box 12" hidden="1">
              <a:extLst>
                <a:ext uri="{63B3BB69-23CF-44E3-9099-C40C66FF867C}">
                  <a14:compatExt spid="_x0000_s8204"/>
                </a:ext>
                <a:ext uri="{FF2B5EF4-FFF2-40B4-BE49-F238E27FC236}">
                  <a16:creationId xmlns:a16="http://schemas.microsoft.com/office/drawing/2014/main" id="{00000000-0008-0000-0300-00000C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219075</xdr:colOff>
          <xdr:row>7</xdr:row>
          <xdr:rowOff>9525</xdr:rowOff>
        </xdr:from>
        <xdr:to>
          <xdr:col>2</xdr:col>
          <xdr:colOff>314325</xdr:colOff>
          <xdr:row>8</xdr:row>
          <xdr:rowOff>28575</xdr:rowOff>
        </xdr:to>
        <xdr:sp macro="" textlink="">
          <xdr:nvSpPr>
            <xdr:cNvPr id="8205" name="Check Box 13" hidden="1">
              <a:extLst>
                <a:ext uri="{63B3BB69-23CF-44E3-9099-C40C66FF867C}">
                  <a14:compatExt spid="_x0000_s8205"/>
                </a:ext>
                <a:ext uri="{FF2B5EF4-FFF2-40B4-BE49-F238E27FC236}">
                  <a16:creationId xmlns:a16="http://schemas.microsoft.com/office/drawing/2014/main" id="{00000000-0008-0000-0300-00000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HousingPolicy@sanantonio.gov"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2.xml"/><Relationship Id="rId16" Type="http://schemas.openxmlformats.org/officeDocument/2006/relationships/ctrlProp" Target="../ctrlProps/ctrlProp13.xml"/><Relationship Id="rId1" Type="http://schemas.openxmlformats.org/officeDocument/2006/relationships/printerSettings" Target="../printerSettings/printerSettings3.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4.xml.rels><?xml version="1.0" encoding="UTF-8" standalone="yes"?>
<Relationships xmlns="http://schemas.openxmlformats.org/package/2006/relationships"><Relationship Id="rId8" Type="http://schemas.openxmlformats.org/officeDocument/2006/relationships/ctrlProp" Target="../ctrlProps/ctrlProp18.xml"/><Relationship Id="rId13" Type="http://schemas.openxmlformats.org/officeDocument/2006/relationships/ctrlProp" Target="../ctrlProps/ctrlProp23.xml"/><Relationship Id="rId3" Type="http://schemas.openxmlformats.org/officeDocument/2006/relationships/vmlDrawing" Target="../drawings/vmlDrawing2.vml"/><Relationship Id="rId7" Type="http://schemas.openxmlformats.org/officeDocument/2006/relationships/ctrlProp" Target="../ctrlProps/ctrlProp17.xml"/><Relationship Id="rId12" Type="http://schemas.openxmlformats.org/officeDocument/2006/relationships/ctrlProp" Target="../ctrlProps/ctrlProp22.xml"/><Relationship Id="rId2" Type="http://schemas.openxmlformats.org/officeDocument/2006/relationships/drawing" Target="../drawings/drawing3.xml"/><Relationship Id="rId1" Type="http://schemas.openxmlformats.org/officeDocument/2006/relationships/printerSettings" Target="../printerSettings/printerSettings4.bin"/><Relationship Id="rId6" Type="http://schemas.openxmlformats.org/officeDocument/2006/relationships/ctrlProp" Target="../ctrlProps/ctrlProp16.xml"/><Relationship Id="rId11" Type="http://schemas.openxmlformats.org/officeDocument/2006/relationships/ctrlProp" Target="../ctrlProps/ctrlProp21.xml"/><Relationship Id="rId5" Type="http://schemas.openxmlformats.org/officeDocument/2006/relationships/ctrlProp" Target="../ctrlProps/ctrlProp15.xml"/><Relationship Id="rId10" Type="http://schemas.openxmlformats.org/officeDocument/2006/relationships/ctrlProp" Target="../ctrlProps/ctrlProp20.xml"/><Relationship Id="rId4" Type="http://schemas.openxmlformats.org/officeDocument/2006/relationships/ctrlProp" Target="../ctrlProps/ctrlProp14.xml"/><Relationship Id="rId9" Type="http://schemas.openxmlformats.org/officeDocument/2006/relationships/ctrlProp" Target="../ctrlProps/ctrlProp19.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hyperlink" Target="https://gis.sanantonio.gov/DSD/OneStop/Index.html" TargetMode="External"/><Relationship Id="rId2" Type="http://schemas.openxmlformats.org/officeDocument/2006/relationships/hyperlink" Target="https://opendata-cosagis.opendata.arcgis.com/datasets/tax-increment-reinvestment-zone-tirz-1/explore?location=29.422802%2C-98.507604%2C12.61" TargetMode="External"/><Relationship Id="rId1" Type="http://schemas.openxmlformats.org/officeDocument/2006/relationships/hyperlink" Target="https://opendata-cosagis.opendata.arcgis.com/datasets/opportunity-zone/explore" TargetMode="External"/><Relationship Id="rId4"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45"/>
  <sheetViews>
    <sheetView showGridLines="0" tabSelected="1" workbookViewId="0">
      <selection activeCell="D20" sqref="D20:H20"/>
    </sheetView>
  </sheetViews>
  <sheetFormatPr defaultColWidth="0" defaultRowHeight="15" zeroHeight="1" x14ac:dyDescent="0.25"/>
  <cols>
    <col min="1" max="1" width="8.85546875" customWidth="1"/>
    <col min="2" max="2" width="15.140625" customWidth="1"/>
    <col min="3" max="3" width="13.42578125" customWidth="1"/>
    <col min="4" max="5" width="8.85546875" customWidth="1"/>
    <col min="6" max="6" width="11" customWidth="1"/>
    <col min="7" max="7" width="11.28515625" customWidth="1"/>
    <col min="8" max="8" width="8.85546875" customWidth="1"/>
    <col min="9" max="9" width="19.28515625" customWidth="1"/>
    <col min="10" max="10" width="16.28515625" customWidth="1"/>
    <col min="11" max="11" width="8.85546875" customWidth="1"/>
    <col min="12" max="12" width="8.85546875" hidden="1" customWidth="1"/>
    <col min="13" max="16384" width="8.85546875" hidden="1"/>
  </cols>
  <sheetData>
    <row r="1" spans="2:10" ht="15.75" thickBot="1" x14ac:dyDescent="0.3"/>
    <row r="2" spans="2:10" x14ac:dyDescent="0.25">
      <c r="B2" s="1"/>
      <c r="C2" s="2"/>
      <c r="D2" s="2"/>
      <c r="E2" s="2"/>
      <c r="F2" s="2"/>
      <c r="G2" s="2"/>
      <c r="H2" s="2"/>
      <c r="I2" s="2"/>
      <c r="J2" s="3"/>
    </row>
    <row r="3" spans="2:10" x14ac:dyDescent="0.25">
      <c r="B3" s="4"/>
      <c r="J3" s="5"/>
    </row>
    <row r="4" spans="2:10" x14ac:dyDescent="0.25">
      <c r="B4" s="4"/>
      <c r="J4" s="5"/>
    </row>
    <row r="5" spans="2:10" x14ac:dyDescent="0.25">
      <c r="B5" s="4"/>
      <c r="J5" s="5"/>
    </row>
    <row r="6" spans="2:10" x14ac:dyDescent="0.25">
      <c r="B6" s="4"/>
      <c r="J6" s="5"/>
    </row>
    <row r="7" spans="2:10" x14ac:dyDescent="0.25">
      <c r="B7" s="4"/>
      <c r="J7" s="5"/>
    </row>
    <row r="8" spans="2:10" x14ac:dyDescent="0.25">
      <c r="B8" s="4"/>
      <c r="J8" s="5"/>
    </row>
    <row r="9" spans="2:10" x14ac:dyDescent="0.25">
      <c r="B9" s="4"/>
      <c r="J9" s="5"/>
    </row>
    <row r="10" spans="2:10" x14ac:dyDescent="0.25">
      <c r="B10" s="4"/>
      <c r="J10" s="5"/>
    </row>
    <row r="11" spans="2:10" x14ac:dyDescent="0.25">
      <c r="B11" s="4"/>
      <c r="J11" s="5"/>
    </row>
    <row r="12" spans="2:10" ht="79.150000000000006" customHeight="1" x14ac:dyDescent="0.4">
      <c r="B12" s="4"/>
      <c r="D12" s="195" t="s">
        <v>6</v>
      </c>
      <c r="E12" s="195"/>
      <c r="F12" s="195"/>
      <c r="G12" s="195"/>
      <c r="H12" s="195"/>
      <c r="J12" s="5"/>
    </row>
    <row r="13" spans="2:10" x14ac:dyDescent="0.25">
      <c r="B13" s="4"/>
      <c r="J13" s="5"/>
    </row>
    <row r="14" spans="2:10" ht="15.75" thickBot="1" x14ac:dyDescent="0.3">
      <c r="B14" s="4"/>
      <c r="J14" s="5"/>
    </row>
    <row r="15" spans="2:10" ht="30" x14ac:dyDescent="0.25">
      <c r="B15" s="4"/>
      <c r="C15" s="122" t="s">
        <v>90</v>
      </c>
      <c r="D15" s="196"/>
      <c r="E15" s="196"/>
      <c r="F15" s="196"/>
      <c r="G15" s="196"/>
      <c r="H15" s="196"/>
      <c r="I15" s="197"/>
      <c r="J15" s="5"/>
    </row>
    <row r="16" spans="2:10" ht="15.75" thickBot="1" x14ac:dyDescent="0.3">
      <c r="B16" s="4"/>
      <c r="C16" s="123" t="s">
        <v>7</v>
      </c>
      <c r="D16" s="198"/>
      <c r="E16" s="198"/>
      <c r="F16" s="198"/>
      <c r="G16" s="198"/>
      <c r="H16" s="198"/>
      <c r="I16" s="199"/>
      <c r="J16" s="5"/>
    </row>
    <row r="17" spans="2:10" x14ac:dyDescent="0.25">
      <c r="B17" s="4"/>
      <c r="J17" s="5"/>
    </row>
    <row r="18" spans="2:10" ht="15.75" thickBot="1" x14ac:dyDescent="0.3">
      <c r="B18" s="4"/>
      <c r="J18" s="5"/>
    </row>
    <row r="19" spans="2:10" x14ac:dyDescent="0.25">
      <c r="B19" s="4"/>
      <c r="D19" s="202" t="s">
        <v>423</v>
      </c>
      <c r="E19" s="203"/>
      <c r="F19" s="203"/>
      <c r="G19" s="203"/>
      <c r="H19" s="204"/>
      <c r="J19" s="5"/>
    </row>
    <row r="20" spans="2:10" ht="15.75" thickBot="1" x14ac:dyDescent="0.3">
      <c r="B20" s="4"/>
      <c r="D20" s="205" t="s">
        <v>425</v>
      </c>
      <c r="E20" s="206"/>
      <c r="F20" s="206"/>
      <c r="G20" s="206"/>
      <c r="H20" s="207"/>
      <c r="J20" s="5"/>
    </row>
    <row r="21" spans="2:10" ht="15.75" thickBot="1" x14ac:dyDescent="0.3">
      <c r="B21" s="4"/>
      <c r="D21" s="121"/>
      <c r="E21" s="121"/>
      <c r="F21" s="121"/>
      <c r="G21" s="121"/>
      <c r="H21" s="121"/>
      <c r="J21" s="5"/>
    </row>
    <row r="22" spans="2:10" ht="33" customHeight="1" thickBot="1" x14ac:dyDescent="0.3">
      <c r="B22" s="4"/>
      <c r="C22" s="217" t="s">
        <v>297</v>
      </c>
      <c r="D22" s="218"/>
      <c r="E22" s="218"/>
      <c r="F22" s="218"/>
      <c r="G22" s="218"/>
      <c r="H22" s="218"/>
      <c r="I22" s="219"/>
      <c r="J22" s="5"/>
    </row>
    <row r="23" spans="2:10" ht="15.75" thickBot="1" x14ac:dyDescent="0.3">
      <c r="B23" s="4"/>
      <c r="C23" s="48"/>
      <c r="D23" s="48"/>
      <c r="E23" s="48"/>
      <c r="F23" s="48"/>
      <c r="G23" s="48"/>
      <c r="H23" s="48"/>
      <c r="I23" s="48"/>
      <c r="J23" s="5"/>
    </row>
    <row r="24" spans="2:10" ht="33" customHeight="1" thickBot="1" x14ac:dyDescent="0.3">
      <c r="B24" s="4"/>
      <c r="C24" s="217" t="s">
        <v>298</v>
      </c>
      <c r="D24" s="218"/>
      <c r="E24" s="218"/>
      <c r="F24" s="218"/>
      <c r="G24" s="218"/>
      <c r="H24" s="218"/>
      <c r="I24" s="219"/>
      <c r="J24" s="5"/>
    </row>
    <row r="25" spans="2:10" ht="15.75" thickBot="1" x14ac:dyDescent="0.3">
      <c r="B25" s="4"/>
      <c r="J25" s="5"/>
    </row>
    <row r="26" spans="2:10" ht="66" customHeight="1" x14ac:dyDescent="0.25">
      <c r="B26" s="4"/>
      <c r="C26" s="208" t="s">
        <v>268</v>
      </c>
      <c r="D26" s="209"/>
      <c r="E26" s="209"/>
      <c r="F26" s="209"/>
      <c r="G26" s="209"/>
      <c r="H26" s="209"/>
      <c r="I26" s="210"/>
      <c r="J26" s="5"/>
    </row>
    <row r="27" spans="2:10" ht="178.15" customHeight="1" x14ac:dyDescent="0.25">
      <c r="B27" s="4"/>
      <c r="C27" s="211" t="s">
        <v>267</v>
      </c>
      <c r="D27" s="212"/>
      <c r="E27" s="212"/>
      <c r="F27" s="212"/>
      <c r="G27" s="212"/>
      <c r="H27" s="212"/>
      <c r="I27" s="213"/>
      <c r="J27" s="5"/>
    </row>
    <row r="28" spans="2:10" ht="109.15" customHeight="1" x14ac:dyDescent="0.25">
      <c r="B28" s="4"/>
      <c r="C28" s="211" t="s">
        <v>426</v>
      </c>
      <c r="D28" s="212"/>
      <c r="E28" s="212"/>
      <c r="F28" s="212"/>
      <c r="G28" s="212"/>
      <c r="H28" s="212"/>
      <c r="I28" s="213"/>
      <c r="J28" s="5"/>
    </row>
    <row r="29" spans="2:10" ht="84" customHeight="1" thickBot="1" x14ac:dyDescent="0.3">
      <c r="B29" s="4"/>
      <c r="C29" s="214" t="s">
        <v>390</v>
      </c>
      <c r="D29" s="215"/>
      <c r="E29" s="215"/>
      <c r="F29" s="215"/>
      <c r="G29" s="215"/>
      <c r="H29" s="215"/>
      <c r="I29" s="216"/>
      <c r="J29" s="5"/>
    </row>
    <row r="30" spans="2:10" x14ac:dyDescent="0.25">
      <c r="B30" s="4"/>
      <c r="C30" s="200"/>
      <c r="D30" s="200"/>
      <c r="E30" s="200"/>
      <c r="F30" s="200"/>
      <c r="G30" s="200"/>
      <c r="H30" s="200"/>
      <c r="I30" s="200"/>
      <c r="J30" s="5"/>
    </row>
    <row r="31" spans="2:10" x14ac:dyDescent="0.25">
      <c r="B31" s="4"/>
      <c r="C31" s="112"/>
      <c r="J31" s="5"/>
    </row>
    <row r="32" spans="2:10" x14ac:dyDescent="0.25">
      <c r="B32" s="4"/>
      <c r="C32" s="200"/>
      <c r="D32" s="200"/>
      <c r="E32" s="200"/>
      <c r="F32" s="200"/>
      <c r="G32" s="200"/>
      <c r="H32" s="200"/>
      <c r="I32" s="200"/>
      <c r="J32" s="5"/>
    </row>
    <row r="33" spans="2:10" ht="15.75" thickBot="1" x14ac:dyDescent="0.3">
      <c r="B33" s="6"/>
      <c r="C33" s="201"/>
      <c r="D33" s="201"/>
      <c r="E33" s="201"/>
      <c r="F33" s="201"/>
      <c r="G33" s="201"/>
      <c r="H33" s="201"/>
      <c r="I33" s="201"/>
      <c r="J33" s="7"/>
    </row>
    <row r="34" spans="2:10" x14ac:dyDescent="0.25">
      <c r="C34" s="113"/>
    </row>
    <row r="35" spans="2:10" x14ac:dyDescent="0.25">
      <c r="C35" s="114"/>
    </row>
    <row r="36" spans="2:10" ht="15" hidden="1" customHeight="1" x14ac:dyDescent="0.25">
      <c r="C36" s="114" t="s">
        <v>261</v>
      </c>
    </row>
    <row r="37" spans="2:10" ht="15" hidden="1" customHeight="1" x14ac:dyDescent="0.25">
      <c r="C37" s="115" t="s">
        <v>262</v>
      </c>
    </row>
    <row r="38" spans="2:10" ht="15" hidden="1" customHeight="1" x14ac:dyDescent="0.25">
      <c r="C38" s="112"/>
    </row>
    <row r="39" spans="2:10" ht="15" hidden="1" customHeight="1" x14ac:dyDescent="0.25">
      <c r="C39" s="112" t="s">
        <v>263</v>
      </c>
    </row>
    <row r="40" spans="2:10" ht="15" hidden="1" customHeight="1" x14ac:dyDescent="0.25">
      <c r="C40" s="112" t="s">
        <v>264</v>
      </c>
    </row>
    <row r="41" spans="2:10" ht="15" hidden="1" customHeight="1" x14ac:dyDescent="0.25">
      <c r="C41" s="116" t="s">
        <v>265</v>
      </c>
    </row>
    <row r="42" spans="2:10" ht="15" hidden="1" customHeight="1" x14ac:dyDescent="0.25">
      <c r="C42" s="116" t="s">
        <v>266</v>
      </c>
    </row>
    <row r="43" spans="2:10" ht="15" hidden="1" customHeight="1" x14ac:dyDescent="0.25">
      <c r="C43" s="116" t="s">
        <v>265</v>
      </c>
    </row>
    <row r="44" spans="2:10" x14ac:dyDescent="0.25"/>
    <row r="45" spans="2:10" x14ac:dyDescent="0.25"/>
  </sheetData>
  <sheetProtection algorithmName="SHA-512" hashValue="5EfhZtDenaBThs5jDmjzCq32JeTGuHhVIAxz3zN82cxBrppNuodaBT1NKZt8iO/ZRwB2E+uINfVeSyvFuRjIqw==" saltValue="puAxqW1ikFgoYG5hx+c9wg==" spinCount="100000" sheet="1" objects="1" scenarios="1"/>
  <mergeCells count="14">
    <mergeCell ref="D12:H12"/>
    <mergeCell ref="D15:I15"/>
    <mergeCell ref="D16:I16"/>
    <mergeCell ref="C32:I32"/>
    <mergeCell ref="C33:I33"/>
    <mergeCell ref="D19:H19"/>
    <mergeCell ref="D20:H20"/>
    <mergeCell ref="C26:I26"/>
    <mergeCell ref="C27:I27"/>
    <mergeCell ref="C28:I28"/>
    <mergeCell ref="C29:I29"/>
    <mergeCell ref="C30:I30"/>
    <mergeCell ref="C22:I22"/>
    <mergeCell ref="C24:I24"/>
  </mergeCells>
  <hyperlinks>
    <hyperlink ref="C37" r:id="rId1" display="mailto:HousingPolicy@sanantonio.gov" xr:uid="{C8DA3491-F2C0-43F2-A4CE-4E17F1DDA980}"/>
  </hyperlinks>
  <pageMargins left="0.7" right="0.7" top="0.75" bottom="0.75" header="0.3" footer="0.3"/>
  <pageSetup orientation="portrait"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A26"/>
  <sheetViews>
    <sheetView showGridLines="0" topLeftCell="A3" zoomScale="80" zoomScaleNormal="80" workbookViewId="0">
      <selection activeCell="B8" sqref="B8:Z8"/>
    </sheetView>
  </sheetViews>
  <sheetFormatPr defaultColWidth="0" defaultRowHeight="14.25" zeroHeight="1" x14ac:dyDescent="0.2"/>
  <cols>
    <col min="1" max="5" width="8.85546875" style="28" customWidth="1"/>
    <col min="6" max="6" width="10.28515625" style="28" customWidth="1"/>
    <col min="7" max="27" width="8.85546875" style="28" customWidth="1"/>
    <col min="28" max="16384" width="8.85546875" style="28" hidden="1"/>
  </cols>
  <sheetData>
    <row r="1" spans="2:26" ht="15" thickBot="1" x14ac:dyDescent="0.25"/>
    <row r="2" spans="2:26" ht="24" thickBot="1" x14ac:dyDescent="0.4">
      <c r="B2" s="228" t="s">
        <v>218</v>
      </c>
      <c r="C2" s="229"/>
      <c r="D2" s="229"/>
      <c r="E2" s="229"/>
      <c r="F2" s="229"/>
      <c r="G2" s="229"/>
      <c r="H2" s="229"/>
      <c r="I2" s="229"/>
      <c r="J2" s="229"/>
      <c r="K2" s="229"/>
      <c r="L2" s="229"/>
      <c r="M2" s="229"/>
      <c r="N2" s="229"/>
      <c r="O2" s="229"/>
      <c r="P2" s="229"/>
      <c r="Q2" s="229"/>
      <c r="R2" s="229"/>
      <c r="S2" s="229"/>
      <c r="T2" s="229"/>
      <c r="U2" s="229"/>
      <c r="V2" s="229"/>
      <c r="W2" s="229"/>
      <c r="X2" s="229"/>
      <c r="Y2" s="229"/>
      <c r="Z2" s="230"/>
    </row>
    <row r="3" spans="2:26" x14ac:dyDescent="0.2">
      <c r="B3" s="31"/>
      <c r="Z3" s="32"/>
    </row>
    <row r="4" spans="2:26" ht="15.75" x14ac:dyDescent="0.25">
      <c r="B4" s="220" t="s">
        <v>229</v>
      </c>
      <c r="C4" s="221"/>
      <c r="D4" s="221"/>
      <c r="E4" s="221"/>
      <c r="F4" s="221"/>
      <c r="Z4" s="32"/>
    </row>
    <row r="5" spans="2:26" ht="47.25" customHeight="1" x14ac:dyDescent="0.2">
      <c r="B5" s="222" t="s">
        <v>294</v>
      </c>
      <c r="C5" s="223"/>
      <c r="D5" s="223"/>
      <c r="E5" s="223"/>
      <c r="F5" s="223"/>
      <c r="G5" s="223"/>
      <c r="H5" s="223"/>
      <c r="I5" s="223"/>
      <c r="J5" s="223"/>
      <c r="K5" s="223"/>
      <c r="L5" s="223"/>
      <c r="M5" s="223"/>
      <c r="N5" s="223"/>
      <c r="O5" s="223"/>
      <c r="P5" s="223"/>
      <c r="Q5" s="223"/>
      <c r="R5" s="223"/>
      <c r="S5" s="223"/>
      <c r="T5" s="223"/>
      <c r="U5" s="223"/>
      <c r="V5" s="223"/>
      <c r="W5" s="223"/>
      <c r="X5" s="223"/>
      <c r="Y5" s="223"/>
      <c r="Z5" s="224"/>
    </row>
    <row r="6" spans="2:26" ht="11.25" customHeight="1" x14ac:dyDescent="0.2">
      <c r="B6" s="31"/>
      <c r="Z6" s="32"/>
    </row>
    <row r="7" spans="2:26" ht="33" customHeight="1" x14ac:dyDescent="0.25">
      <c r="B7" s="220" t="s">
        <v>230</v>
      </c>
      <c r="C7" s="221"/>
      <c r="D7" s="221"/>
      <c r="E7" s="221"/>
      <c r="F7" s="221"/>
      <c r="Z7" s="32"/>
    </row>
    <row r="8" spans="2:26" s="29" customFormat="1" ht="338.25" customHeight="1" x14ac:dyDescent="0.2">
      <c r="B8" s="222" t="s">
        <v>428</v>
      </c>
      <c r="C8" s="223"/>
      <c r="D8" s="223"/>
      <c r="E8" s="223"/>
      <c r="F8" s="223"/>
      <c r="G8" s="223"/>
      <c r="H8" s="223"/>
      <c r="I8" s="223"/>
      <c r="J8" s="223"/>
      <c r="K8" s="223"/>
      <c r="L8" s="223"/>
      <c r="M8" s="223"/>
      <c r="N8" s="223"/>
      <c r="O8" s="223"/>
      <c r="P8" s="223"/>
      <c r="Q8" s="223"/>
      <c r="R8" s="223"/>
      <c r="S8" s="223"/>
      <c r="T8" s="223"/>
      <c r="U8" s="223"/>
      <c r="V8" s="223"/>
      <c r="W8" s="223"/>
      <c r="X8" s="223"/>
      <c r="Y8" s="223"/>
      <c r="Z8" s="224"/>
    </row>
    <row r="9" spans="2:26" s="29" customFormat="1" ht="212.45" customHeight="1" x14ac:dyDescent="0.2">
      <c r="B9" s="231" t="s">
        <v>295</v>
      </c>
      <c r="C9" s="232"/>
      <c r="D9" s="232"/>
      <c r="E9" s="232"/>
      <c r="F9" s="232"/>
      <c r="G9" s="232"/>
      <c r="H9" s="232"/>
      <c r="I9" s="232"/>
      <c r="J9" s="232"/>
      <c r="K9" s="232"/>
      <c r="L9" s="232"/>
      <c r="M9" s="232"/>
      <c r="N9" s="232"/>
      <c r="O9" s="232"/>
      <c r="P9" s="232"/>
      <c r="Q9" s="232"/>
      <c r="R9" s="232"/>
      <c r="S9" s="232"/>
      <c r="T9" s="232"/>
      <c r="U9" s="232"/>
      <c r="V9" s="232"/>
      <c r="W9" s="232"/>
      <c r="X9" s="232"/>
      <c r="Y9" s="232"/>
      <c r="Z9" s="233"/>
    </row>
    <row r="10" spans="2:26" s="29" customFormat="1" x14ac:dyDescent="0.2">
      <c r="B10" s="33"/>
      <c r="Z10" s="34"/>
    </row>
    <row r="11" spans="2:26" ht="15.75" x14ac:dyDescent="0.25">
      <c r="B11" s="220" t="s">
        <v>232</v>
      </c>
      <c r="C11" s="221"/>
      <c r="D11" s="221"/>
      <c r="E11" s="221"/>
      <c r="F11" s="221"/>
      <c r="Z11" s="32"/>
    </row>
    <row r="12" spans="2:26" ht="60.6" customHeight="1" x14ac:dyDescent="0.2">
      <c r="B12" s="222" t="s">
        <v>231</v>
      </c>
      <c r="C12" s="223"/>
      <c r="D12" s="223"/>
      <c r="E12" s="223"/>
      <c r="F12" s="223"/>
      <c r="G12" s="223"/>
      <c r="H12" s="223"/>
      <c r="I12" s="223"/>
      <c r="J12" s="223"/>
      <c r="K12" s="223"/>
      <c r="L12" s="223"/>
      <c r="M12" s="223"/>
      <c r="N12" s="223"/>
      <c r="O12" s="223"/>
      <c r="P12" s="223"/>
      <c r="Q12" s="223"/>
      <c r="R12" s="223"/>
      <c r="S12" s="223"/>
      <c r="T12" s="223"/>
      <c r="U12" s="223"/>
      <c r="V12" s="223"/>
      <c r="W12" s="223"/>
      <c r="X12" s="223"/>
      <c r="Y12" s="223"/>
      <c r="Z12" s="224"/>
    </row>
    <row r="13" spans="2:26" ht="15" x14ac:dyDescent="0.25">
      <c r="B13" s="35"/>
      <c r="Z13" s="32"/>
    </row>
    <row r="14" spans="2:26" ht="15.75" x14ac:dyDescent="0.25">
      <c r="B14" s="220" t="s">
        <v>233</v>
      </c>
      <c r="C14" s="221"/>
      <c r="D14" s="221"/>
      <c r="E14" s="221"/>
      <c r="F14" s="221"/>
      <c r="Z14" s="32"/>
    </row>
    <row r="15" spans="2:26" ht="165.6" customHeight="1" thickBot="1" x14ac:dyDescent="0.3">
      <c r="B15" s="225" t="s">
        <v>296</v>
      </c>
      <c r="C15" s="226"/>
      <c r="D15" s="226"/>
      <c r="E15" s="226"/>
      <c r="F15" s="226"/>
      <c r="G15" s="226"/>
      <c r="H15" s="226"/>
      <c r="I15" s="226"/>
      <c r="J15" s="226"/>
      <c r="K15" s="226"/>
      <c r="L15" s="226"/>
      <c r="M15" s="226"/>
      <c r="N15" s="226"/>
      <c r="O15" s="226"/>
      <c r="P15" s="226"/>
      <c r="Q15" s="226"/>
      <c r="R15" s="226"/>
      <c r="S15" s="226"/>
      <c r="T15" s="226"/>
      <c r="U15" s="226"/>
      <c r="V15" s="226"/>
      <c r="W15" s="226"/>
      <c r="X15" s="226"/>
      <c r="Y15" s="226"/>
      <c r="Z15" s="227"/>
    </row>
    <row r="16" spans="2:26" x14ac:dyDescent="0.2">
      <c r="B16" s="30"/>
    </row>
    <row r="17" spans="2:2" hidden="1" x14ac:dyDescent="0.2">
      <c r="B17" s="30"/>
    </row>
    <row r="18" spans="2:2" hidden="1" x14ac:dyDescent="0.2">
      <c r="B18" s="30"/>
    </row>
    <row r="19" spans="2:2" hidden="1" x14ac:dyDescent="0.2">
      <c r="B19" s="30"/>
    </row>
    <row r="20" spans="2:2" hidden="1" x14ac:dyDescent="0.2">
      <c r="B20" s="30"/>
    </row>
    <row r="26" spans="2:2" hidden="1" x14ac:dyDescent="0.2">
      <c r="B26" s="30"/>
    </row>
  </sheetData>
  <sheetProtection algorithmName="SHA-512" hashValue="M7du4lv0DMEexrRVutwfbU2RIGnAgderjhcIkLg/8w+0iiHU72fzO5G+Z/E273HLpGd0rE8MMr6alM7xaWDHdA==" saltValue="3EBMO0Jw+GJS6jSdraoEIw==" spinCount="100000" sheet="1" objects="1" scenarios="1"/>
  <mergeCells count="10">
    <mergeCell ref="B11:F11"/>
    <mergeCell ref="B12:Z12"/>
    <mergeCell ref="B15:Z15"/>
    <mergeCell ref="B14:F14"/>
    <mergeCell ref="B2:Z2"/>
    <mergeCell ref="B5:Z5"/>
    <mergeCell ref="B4:F4"/>
    <mergeCell ref="B7:F7"/>
    <mergeCell ref="B8:Z8"/>
    <mergeCell ref="B9:Z9"/>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I38"/>
  <sheetViews>
    <sheetView showGridLines="0" topLeftCell="A3" zoomScaleNormal="100" workbookViewId="0">
      <selection activeCell="B3" sqref="B3:H3"/>
    </sheetView>
  </sheetViews>
  <sheetFormatPr defaultColWidth="0" defaultRowHeight="15" zeroHeight="1" x14ac:dyDescent="0.25"/>
  <cols>
    <col min="1" max="5" width="8.85546875" customWidth="1"/>
    <col min="6" max="6" width="12.28515625" customWidth="1"/>
    <col min="7" max="7" width="14.7109375" customWidth="1"/>
    <col min="8" max="8" width="51" customWidth="1"/>
    <col min="9" max="9" width="8.85546875" customWidth="1"/>
    <col min="10" max="16384" width="8.85546875" hidden="1"/>
  </cols>
  <sheetData>
    <row r="1" spans="2:8" ht="15.75" thickBot="1" x14ac:dyDescent="0.3"/>
    <row r="2" spans="2:8" ht="19.5" thickBot="1" x14ac:dyDescent="0.3">
      <c r="B2" s="237" t="s">
        <v>39</v>
      </c>
      <c r="C2" s="238"/>
      <c r="D2" s="238"/>
      <c r="E2" s="238"/>
      <c r="F2" s="238"/>
      <c r="G2" s="238"/>
      <c r="H2" s="239"/>
    </row>
    <row r="3" spans="2:8" ht="33.75" customHeight="1" x14ac:dyDescent="0.25">
      <c r="B3" s="234" t="s">
        <v>429</v>
      </c>
      <c r="C3" s="235"/>
      <c r="D3" s="235"/>
      <c r="E3" s="235"/>
      <c r="F3" s="235"/>
      <c r="G3" s="235"/>
      <c r="H3" s="236"/>
    </row>
    <row r="4" spans="2:8" ht="27.75" customHeight="1" x14ac:dyDescent="0.25">
      <c r="B4" s="36"/>
      <c r="C4" s="245" t="s">
        <v>391</v>
      </c>
      <c r="D4" s="245"/>
      <c r="E4" s="245"/>
      <c r="F4" s="245"/>
      <c r="G4" s="245"/>
      <c r="H4" s="246"/>
    </row>
    <row r="5" spans="2:8" ht="29.45" customHeight="1" x14ac:dyDescent="0.25">
      <c r="B5" s="36"/>
      <c r="C5" s="240" t="s">
        <v>299</v>
      </c>
      <c r="D5" s="240"/>
      <c r="E5" s="240"/>
      <c r="F5" s="240"/>
      <c r="G5" s="240"/>
      <c r="H5" s="241"/>
    </row>
    <row r="6" spans="2:8" ht="21" customHeight="1" x14ac:dyDescent="0.25">
      <c r="B6" s="36"/>
      <c r="C6" s="245" t="s">
        <v>254</v>
      </c>
      <c r="D6" s="245"/>
      <c r="E6" s="245"/>
      <c r="F6" s="245"/>
      <c r="G6" s="245"/>
      <c r="H6" s="246"/>
    </row>
    <row r="7" spans="2:8" ht="88.9" customHeight="1" x14ac:dyDescent="0.25">
      <c r="B7" s="36"/>
      <c r="C7" s="242" t="s">
        <v>300</v>
      </c>
      <c r="D7" s="243"/>
      <c r="E7" s="243"/>
      <c r="F7" s="243"/>
      <c r="G7" s="243"/>
      <c r="H7" s="244"/>
    </row>
    <row r="8" spans="2:8" ht="226.5" customHeight="1" x14ac:dyDescent="0.25">
      <c r="B8" s="36"/>
      <c r="C8" s="240" t="s">
        <v>392</v>
      </c>
      <c r="D8" s="240"/>
      <c r="E8" s="240"/>
      <c r="F8" s="240"/>
      <c r="G8" s="240"/>
      <c r="H8" s="241"/>
    </row>
    <row r="9" spans="2:8" ht="32.450000000000003" customHeight="1" x14ac:dyDescent="0.25">
      <c r="B9" s="36"/>
      <c r="C9" s="247" t="s">
        <v>301</v>
      </c>
      <c r="D9" s="248"/>
      <c r="E9" s="248"/>
      <c r="F9" s="248"/>
      <c r="G9" s="248"/>
      <c r="H9" s="249"/>
    </row>
    <row r="10" spans="2:8" ht="48" customHeight="1" x14ac:dyDescent="0.25">
      <c r="B10" s="36"/>
      <c r="C10" s="242" t="s">
        <v>302</v>
      </c>
      <c r="D10" s="256"/>
      <c r="E10" s="256"/>
      <c r="F10" s="256"/>
      <c r="G10" s="256"/>
      <c r="H10" s="257"/>
    </row>
    <row r="11" spans="2:8" ht="34.9" customHeight="1" x14ac:dyDescent="0.25">
      <c r="B11" s="36"/>
      <c r="C11" s="250" t="s">
        <v>303</v>
      </c>
      <c r="D11" s="251"/>
      <c r="E11" s="251"/>
      <c r="F11" s="251"/>
      <c r="G11" s="251"/>
      <c r="H11" s="252"/>
    </row>
    <row r="12" spans="2:8" ht="22.9" customHeight="1" x14ac:dyDescent="0.25">
      <c r="B12" s="36"/>
      <c r="C12" s="250" t="s">
        <v>249</v>
      </c>
      <c r="D12" s="251"/>
      <c r="E12" s="251"/>
      <c r="F12" s="251"/>
      <c r="G12" s="251"/>
      <c r="H12" s="252"/>
    </row>
    <row r="13" spans="2:8" ht="33" customHeight="1" x14ac:dyDescent="0.25">
      <c r="B13" s="36"/>
      <c r="C13" s="253"/>
      <c r="D13" s="240" t="s">
        <v>238</v>
      </c>
      <c r="E13" s="240"/>
      <c r="F13" s="240"/>
      <c r="G13" s="240"/>
      <c r="H13" s="241"/>
    </row>
    <row r="14" spans="2:8" ht="33" customHeight="1" x14ac:dyDescent="0.25">
      <c r="B14" s="36"/>
      <c r="C14" s="253"/>
      <c r="D14" s="247" t="s">
        <v>393</v>
      </c>
      <c r="E14" s="248"/>
      <c r="F14" s="248"/>
      <c r="G14" s="248"/>
      <c r="H14" s="249"/>
    </row>
    <row r="15" spans="2:8" ht="23.25" customHeight="1" x14ac:dyDescent="0.25">
      <c r="B15" s="36"/>
      <c r="C15" s="253"/>
      <c r="D15" s="254" t="s">
        <v>412</v>
      </c>
      <c r="E15" s="254"/>
      <c r="F15" s="254"/>
      <c r="G15" s="254"/>
      <c r="H15" s="255"/>
    </row>
    <row r="16" spans="2:8" ht="79.150000000000006" customHeight="1" x14ac:dyDescent="0.25">
      <c r="B16" s="36"/>
      <c r="C16" s="253"/>
      <c r="D16" s="247" t="s">
        <v>424</v>
      </c>
      <c r="E16" s="248"/>
      <c r="F16" s="248"/>
      <c r="G16" s="248"/>
      <c r="H16" s="249"/>
    </row>
    <row r="17" spans="2:8" ht="34.15" customHeight="1" x14ac:dyDescent="0.25">
      <c r="B17" s="36"/>
      <c r="C17" s="253"/>
      <c r="D17" s="240" t="s">
        <v>394</v>
      </c>
      <c r="E17" s="240"/>
      <c r="F17" s="240"/>
      <c r="G17" s="240"/>
      <c r="H17" s="241"/>
    </row>
    <row r="33" x14ac:dyDescent="0.25"/>
    <row r="36" x14ac:dyDescent="0.25"/>
    <row r="37" x14ac:dyDescent="0.25"/>
    <row r="38" x14ac:dyDescent="0.25"/>
  </sheetData>
  <sheetProtection algorithmName="SHA-512" hashValue="HN8YFzUNPMNwpjlzUK4bb8fM0RSYt50rE3IT1iRUyp+h/a+p7XttNZOEowlzxT4pe+a63B1Sd2LOejZmQvqxPg==" saltValue="3VPBBk/iiNVj7aUDABDQMg==" spinCount="100000" sheet="1" objects="1" scenarios="1"/>
  <mergeCells count="17">
    <mergeCell ref="D16:H16"/>
    <mergeCell ref="C11:H11"/>
    <mergeCell ref="C12:H12"/>
    <mergeCell ref="C6:H6"/>
    <mergeCell ref="C13:C17"/>
    <mergeCell ref="D13:H13"/>
    <mergeCell ref="D15:H15"/>
    <mergeCell ref="D17:H17"/>
    <mergeCell ref="C10:H10"/>
    <mergeCell ref="C9:H9"/>
    <mergeCell ref="D14:H14"/>
    <mergeCell ref="B3:H3"/>
    <mergeCell ref="B2:H2"/>
    <mergeCell ref="C8:H8"/>
    <mergeCell ref="C7:H7"/>
    <mergeCell ref="C5:H5"/>
    <mergeCell ref="C4:H4"/>
  </mergeCells>
  <pageMargins left="0.7" right="0.7" top="0.75" bottom="0.75" header="0.3" footer="0.3"/>
  <pageSetup scale="73"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5121" r:id="rId4" name="Check Box 1">
              <controlPr defaultSize="0" autoFill="0" autoLine="0" autoPict="0">
                <anchor moveWithCells="1">
                  <from>
                    <xdr:col>1</xdr:col>
                    <xdr:colOff>209550</xdr:colOff>
                    <xdr:row>3</xdr:row>
                    <xdr:rowOff>19050</xdr:rowOff>
                  </from>
                  <to>
                    <xdr:col>1</xdr:col>
                    <xdr:colOff>419100</xdr:colOff>
                    <xdr:row>3</xdr:row>
                    <xdr:rowOff>219075</xdr:rowOff>
                  </to>
                </anchor>
              </controlPr>
            </control>
          </mc:Choice>
        </mc:AlternateContent>
        <mc:AlternateContent xmlns:mc="http://schemas.openxmlformats.org/markup-compatibility/2006">
          <mc:Choice Requires="x14">
            <control shapeId="5123" r:id="rId5" name="Check Box 3">
              <controlPr defaultSize="0" autoFill="0" autoLine="0" autoPict="0">
                <anchor moveWithCells="1">
                  <from>
                    <xdr:col>1</xdr:col>
                    <xdr:colOff>209550</xdr:colOff>
                    <xdr:row>14</xdr:row>
                    <xdr:rowOff>76200</xdr:rowOff>
                  </from>
                  <to>
                    <xdr:col>1</xdr:col>
                    <xdr:colOff>419100</xdr:colOff>
                    <xdr:row>14</xdr:row>
                    <xdr:rowOff>285750</xdr:rowOff>
                  </to>
                </anchor>
              </controlPr>
            </control>
          </mc:Choice>
        </mc:AlternateContent>
        <mc:AlternateContent xmlns:mc="http://schemas.openxmlformats.org/markup-compatibility/2006">
          <mc:Choice Requires="x14">
            <control shapeId="5124" r:id="rId6" name="Check Box 4">
              <controlPr defaultSize="0" autoFill="0" autoLine="0" autoPict="0">
                <anchor moveWithCells="1">
                  <from>
                    <xdr:col>1</xdr:col>
                    <xdr:colOff>209550</xdr:colOff>
                    <xdr:row>12</xdr:row>
                    <xdr:rowOff>133350</xdr:rowOff>
                  </from>
                  <to>
                    <xdr:col>1</xdr:col>
                    <xdr:colOff>419100</xdr:colOff>
                    <xdr:row>12</xdr:row>
                    <xdr:rowOff>323850</xdr:rowOff>
                  </to>
                </anchor>
              </controlPr>
            </control>
          </mc:Choice>
        </mc:AlternateContent>
        <mc:AlternateContent xmlns:mc="http://schemas.openxmlformats.org/markup-compatibility/2006">
          <mc:Choice Requires="x14">
            <control shapeId="5125" r:id="rId7" name="Check Box 5">
              <controlPr defaultSize="0" autoFill="0" autoLine="0" autoPict="0">
                <anchor moveWithCells="1">
                  <from>
                    <xdr:col>1</xdr:col>
                    <xdr:colOff>209550</xdr:colOff>
                    <xdr:row>16</xdr:row>
                    <xdr:rowOff>123825</xdr:rowOff>
                  </from>
                  <to>
                    <xdr:col>1</xdr:col>
                    <xdr:colOff>419100</xdr:colOff>
                    <xdr:row>16</xdr:row>
                    <xdr:rowOff>333375</xdr:rowOff>
                  </to>
                </anchor>
              </controlPr>
            </control>
          </mc:Choice>
        </mc:AlternateContent>
        <mc:AlternateContent xmlns:mc="http://schemas.openxmlformats.org/markup-compatibility/2006">
          <mc:Choice Requires="x14">
            <control shapeId="5133" r:id="rId8" name="Check Box 13">
              <controlPr defaultSize="0" autoFill="0" autoLine="0" autoPict="0">
                <anchor moveWithCells="1">
                  <from>
                    <xdr:col>1</xdr:col>
                    <xdr:colOff>219075</xdr:colOff>
                    <xdr:row>4</xdr:row>
                    <xdr:rowOff>85725</xdr:rowOff>
                  </from>
                  <to>
                    <xdr:col>2</xdr:col>
                    <xdr:colOff>361950</xdr:colOff>
                    <xdr:row>4</xdr:row>
                    <xdr:rowOff>285750</xdr:rowOff>
                  </to>
                </anchor>
              </controlPr>
            </control>
          </mc:Choice>
        </mc:AlternateContent>
        <mc:AlternateContent xmlns:mc="http://schemas.openxmlformats.org/markup-compatibility/2006">
          <mc:Choice Requires="x14">
            <control shapeId="5135" r:id="rId9" name="Check Box 15">
              <controlPr defaultSize="0" autoFill="0" autoLine="0" autoPict="0">
                <anchor moveWithCells="1">
                  <from>
                    <xdr:col>1</xdr:col>
                    <xdr:colOff>209550</xdr:colOff>
                    <xdr:row>5</xdr:row>
                    <xdr:rowOff>19050</xdr:rowOff>
                  </from>
                  <to>
                    <xdr:col>1</xdr:col>
                    <xdr:colOff>419100</xdr:colOff>
                    <xdr:row>5</xdr:row>
                    <xdr:rowOff>228600</xdr:rowOff>
                  </to>
                </anchor>
              </controlPr>
            </control>
          </mc:Choice>
        </mc:AlternateContent>
        <mc:AlternateContent xmlns:mc="http://schemas.openxmlformats.org/markup-compatibility/2006">
          <mc:Choice Requires="x14">
            <control shapeId="5138" r:id="rId10" name="Check Box 18">
              <controlPr defaultSize="0" autoFill="0" autoLine="0" autoPict="0">
                <anchor moveWithCells="1">
                  <from>
                    <xdr:col>1</xdr:col>
                    <xdr:colOff>219075</xdr:colOff>
                    <xdr:row>7</xdr:row>
                    <xdr:rowOff>1238250</xdr:rowOff>
                  </from>
                  <to>
                    <xdr:col>1</xdr:col>
                    <xdr:colOff>438150</xdr:colOff>
                    <xdr:row>7</xdr:row>
                    <xdr:rowOff>1466850</xdr:rowOff>
                  </to>
                </anchor>
              </controlPr>
            </control>
          </mc:Choice>
        </mc:AlternateContent>
        <mc:AlternateContent xmlns:mc="http://schemas.openxmlformats.org/markup-compatibility/2006">
          <mc:Choice Requires="x14">
            <control shapeId="5139" r:id="rId11" name="Check Box 19">
              <controlPr defaultSize="0" autoFill="0" autoLine="0" autoPict="0">
                <anchor moveWithCells="1">
                  <from>
                    <xdr:col>1</xdr:col>
                    <xdr:colOff>209550</xdr:colOff>
                    <xdr:row>15</xdr:row>
                    <xdr:rowOff>419100</xdr:rowOff>
                  </from>
                  <to>
                    <xdr:col>1</xdr:col>
                    <xdr:colOff>419100</xdr:colOff>
                    <xdr:row>15</xdr:row>
                    <xdr:rowOff>628650</xdr:rowOff>
                  </to>
                </anchor>
              </controlPr>
            </control>
          </mc:Choice>
        </mc:AlternateContent>
        <mc:AlternateContent xmlns:mc="http://schemas.openxmlformats.org/markup-compatibility/2006">
          <mc:Choice Requires="x14">
            <control shapeId="5141" r:id="rId12" name="Check Box 21">
              <controlPr defaultSize="0" autoFill="0" autoLine="0" autoPict="0">
                <anchor moveWithCells="1">
                  <from>
                    <xdr:col>1</xdr:col>
                    <xdr:colOff>209550</xdr:colOff>
                    <xdr:row>6</xdr:row>
                    <xdr:rowOff>447675</xdr:rowOff>
                  </from>
                  <to>
                    <xdr:col>1</xdr:col>
                    <xdr:colOff>419100</xdr:colOff>
                    <xdr:row>6</xdr:row>
                    <xdr:rowOff>657225</xdr:rowOff>
                  </to>
                </anchor>
              </controlPr>
            </control>
          </mc:Choice>
        </mc:AlternateContent>
        <mc:AlternateContent xmlns:mc="http://schemas.openxmlformats.org/markup-compatibility/2006">
          <mc:Choice Requires="x14">
            <control shapeId="5143" r:id="rId13" name="Check Box 23">
              <controlPr defaultSize="0" autoFill="0" autoLine="0" autoPict="0">
                <anchor moveWithCells="1">
                  <from>
                    <xdr:col>1</xdr:col>
                    <xdr:colOff>209550</xdr:colOff>
                    <xdr:row>10</xdr:row>
                    <xdr:rowOff>161925</xdr:rowOff>
                  </from>
                  <to>
                    <xdr:col>1</xdr:col>
                    <xdr:colOff>419100</xdr:colOff>
                    <xdr:row>10</xdr:row>
                    <xdr:rowOff>361950</xdr:rowOff>
                  </to>
                </anchor>
              </controlPr>
            </control>
          </mc:Choice>
        </mc:AlternateContent>
        <mc:AlternateContent xmlns:mc="http://schemas.openxmlformats.org/markup-compatibility/2006">
          <mc:Choice Requires="x14">
            <control shapeId="5144" r:id="rId14" name="Check Box 24">
              <controlPr defaultSize="0" autoFill="0" autoLine="0" autoPict="0">
                <anchor moveWithCells="1">
                  <from>
                    <xdr:col>1</xdr:col>
                    <xdr:colOff>209550</xdr:colOff>
                    <xdr:row>9</xdr:row>
                    <xdr:rowOff>266700</xdr:rowOff>
                  </from>
                  <to>
                    <xdr:col>1</xdr:col>
                    <xdr:colOff>419100</xdr:colOff>
                    <xdr:row>9</xdr:row>
                    <xdr:rowOff>457200</xdr:rowOff>
                  </to>
                </anchor>
              </controlPr>
            </control>
          </mc:Choice>
        </mc:AlternateContent>
        <mc:AlternateContent xmlns:mc="http://schemas.openxmlformats.org/markup-compatibility/2006">
          <mc:Choice Requires="x14">
            <control shapeId="5145" r:id="rId15" name="Check Box 25">
              <controlPr defaultSize="0" autoFill="0" autoLine="0" autoPict="0">
                <anchor moveWithCells="1">
                  <from>
                    <xdr:col>1</xdr:col>
                    <xdr:colOff>209550</xdr:colOff>
                    <xdr:row>8</xdr:row>
                    <xdr:rowOff>133350</xdr:rowOff>
                  </from>
                  <to>
                    <xdr:col>1</xdr:col>
                    <xdr:colOff>438150</xdr:colOff>
                    <xdr:row>8</xdr:row>
                    <xdr:rowOff>333375</xdr:rowOff>
                  </to>
                </anchor>
              </controlPr>
            </control>
          </mc:Choice>
        </mc:AlternateContent>
        <mc:AlternateContent xmlns:mc="http://schemas.openxmlformats.org/markup-compatibility/2006">
          <mc:Choice Requires="x14">
            <control shapeId="5146" r:id="rId16" name="Check Box 26">
              <controlPr defaultSize="0" autoFill="0" autoLine="0" autoPict="0">
                <anchor moveWithCells="1">
                  <from>
                    <xdr:col>1</xdr:col>
                    <xdr:colOff>209550</xdr:colOff>
                    <xdr:row>13</xdr:row>
                    <xdr:rowOff>133350</xdr:rowOff>
                  </from>
                  <to>
                    <xdr:col>1</xdr:col>
                    <xdr:colOff>419100</xdr:colOff>
                    <xdr:row>13</xdr:row>
                    <xdr:rowOff>323850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26"/>
  <sheetViews>
    <sheetView showGridLines="0" zoomScale="90" zoomScaleNormal="90" workbookViewId="0">
      <selection activeCell="C9" sqref="C9:H9"/>
    </sheetView>
  </sheetViews>
  <sheetFormatPr defaultColWidth="0" defaultRowHeight="15" zeroHeight="1" x14ac:dyDescent="0.25"/>
  <cols>
    <col min="1" max="1" width="3.7109375" customWidth="1"/>
    <col min="2" max="7" width="9.140625" customWidth="1"/>
    <col min="8" max="8" width="46.28515625" customWidth="1"/>
    <col min="9" max="9" width="5.7109375" customWidth="1"/>
    <col min="10" max="16384" width="9.140625" hidden="1"/>
  </cols>
  <sheetData>
    <row r="1" spans="2:8" ht="15.75" thickBot="1" x14ac:dyDescent="0.3"/>
    <row r="2" spans="2:8" ht="35.450000000000003" customHeight="1" thickBot="1" x14ac:dyDescent="0.3">
      <c r="B2" s="258" t="s">
        <v>50</v>
      </c>
      <c r="C2" s="259"/>
      <c r="D2" s="259"/>
      <c r="E2" s="259"/>
      <c r="F2" s="259"/>
      <c r="G2" s="259"/>
      <c r="H2" s="260"/>
    </row>
    <row r="3" spans="2:8" x14ac:dyDescent="0.25">
      <c r="B3" s="261" t="s">
        <v>108</v>
      </c>
      <c r="C3" s="262"/>
      <c r="D3" s="262"/>
      <c r="E3" s="262"/>
      <c r="F3" s="262"/>
      <c r="G3" s="262"/>
      <c r="H3" s="263"/>
    </row>
    <row r="4" spans="2:8" x14ac:dyDescent="0.25">
      <c r="B4" s="36"/>
      <c r="C4" s="272" t="s">
        <v>51</v>
      </c>
      <c r="D4" s="272"/>
      <c r="E4" s="272"/>
      <c r="F4" s="272"/>
      <c r="G4" s="272"/>
      <c r="H4" s="273"/>
    </row>
    <row r="5" spans="2:8" ht="15.75" thickBot="1" x14ac:dyDescent="0.3">
      <c r="B5" s="37"/>
      <c r="C5" s="270" t="s">
        <v>52</v>
      </c>
      <c r="D5" s="270"/>
      <c r="E5" s="270"/>
      <c r="F5" s="270"/>
      <c r="G5" s="270"/>
      <c r="H5" s="271"/>
    </row>
    <row r="6" spans="2:8" ht="15.75" thickBot="1" x14ac:dyDescent="0.3">
      <c r="B6" s="4"/>
      <c r="C6" s="81"/>
      <c r="D6" s="81"/>
      <c r="E6" s="81"/>
      <c r="F6" s="81"/>
      <c r="G6" s="81"/>
      <c r="H6" s="141"/>
    </row>
    <row r="7" spans="2:8" x14ac:dyDescent="0.25">
      <c r="B7" s="261" t="s">
        <v>110</v>
      </c>
      <c r="C7" s="262"/>
      <c r="D7" s="262"/>
      <c r="E7" s="262"/>
      <c r="F7" s="262"/>
      <c r="G7" s="262"/>
      <c r="H7" s="263"/>
    </row>
    <row r="8" spans="2:8" x14ac:dyDescent="0.25">
      <c r="B8" s="36"/>
      <c r="C8" s="272" t="s">
        <v>397</v>
      </c>
      <c r="D8" s="272"/>
      <c r="E8" s="272"/>
      <c r="F8" s="272"/>
      <c r="G8" s="272"/>
      <c r="H8" s="273"/>
    </row>
    <row r="9" spans="2:8" ht="15.75" thickBot="1" x14ac:dyDescent="0.3">
      <c r="B9" s="37"/>
      <c r="C9" s="270" t="s">
        <v>396</v>
      </c>
      <c r="D9" s="270"/>
      <c r="E9" s="270"/>
      <c r="F9" s="270"/>
      <c r="G9" s="270"/>
      <c r="H9" s="271"/>
    </row>
    <row r="10" spans="2:8" ht="15.75" thickBot="1" x14ac:dyDescent="0.3">
      <c r="B10" s="37"/>
      <c r="C10" s="270" t="s">
        <v>413</v>
      </c>
      <c r="D10" s="270"/>
      <c r="E10" s="270"/>
      <c r="F10" s="270"/>
      <c r="G10" s="270"/>
      <c r="H10" s="271"/>
    </row>
    <row r="11" spans="2:8" ht="15.75" thickBot="1" x14ac:dyDescent="0.3">
      <c r="B11" s="267"/>
      <c r="C11" s="268"/>
      <c r="D11" s="268"/>
      <c r="E11" s="268"/>
      <c r="F11" s="268"/>
      <c r="G11" s="268"/>
      <c r="H11" s="269"/>
    </row>
    <row r="12" spans="2:8" ht="18" customHeight="1" x14ac:dyDescent="0.25">
      <c r="B12" s="264" t="s">
        <v>109</v>
      </c>
      <c r="C12" s="265"/>
      <c r="D12" s="265"/>
      <c r="E12" s="265"/>
      <c r="F12" s="265"/>
      <c r="G12" s="265"/>
      <c r="H12" s="266"/>
    </row>
    <row r="13" spans="2:8" ht="19.899999999999999" customHeight="1" x14ac:dyDescent="0.25">
      <c r="B13" s="36"/>
      <c r="C13" s="272" t="s">
        <v>53</v>
      </c>
      <c r="D13" s="272"/>
      <c r="E13" s="272"/>
      <c r="F13" s="272"/>
      <c r="G13" s="272"/>
      <c r="H13" s="273"/>
    </row>
    <row r="14" spans="2:8" ht="46.15" customHeight="1" x14ac:dyDescent="0.25">
      <c r="B14" s="274" t="s">
        <v>395</v>
      </c>
      <c r="C14" s="248"/>
      <c r="D14" s="248"/>
      <c r="E14" s="248"/>
      <c r="F14" s="248"/>
      <c r="G14" s="248"/>
      <c r="H14" s="249"/>
    </row>
    <row r="15" spans="2:8" ht="64.150000000000006" customHeight="1" x14ac:dyDescent="0.25">
      <c r="B15" s="275"/>
      <c r="C15" s="276"/>
      <c r="D15" s="276"/>
      <c r="E15" s="276"/>
      <c r="F15" s="276"/>
      <c r="G15" s="276"/>
      <c r="H15" s="277"/>
    </row>
    <row r="16" spans="2:8" ht="21.6" customHeight="1" x14ac:dyDescent="0.25">
      <c r="B16" s="36"/>
      <c r="C16" s="247" t="s">
        <v>106</v>
      </c>
      <c r="D16" s="248"/>
      <c r="E16" s="248"/>
      <c r="F16" s="248"/>
      <c r="G16" s="248"/>
      <c r="H16" s="249"/>
    </row>
    <row r="17" spans="2:8" ht="61.15" customHeight="1" x14ac:dyDescent="0.25">
      <c r="B17" s="274" t="s">
        <v>269</v>
      </c>
      <c r="C17" s="248"/>
      <c r="D17" s="248"/>
      <c r="E17" s="248"/>
      <c r="F17" s="248"/>
      <c r="G17" s="248"/>
      <c r="H17" s="249"/>
    </row>
    <row r="18" spans="2:8" ht="78.599999999999994" customHeight="1" x14ac:dyDescent="0.25">
      <c r="B18" s="275"/>
      <c r="C18" s="276"/>
      <c r="D18" s="276"/>
      <c r="E18" s="276"/>
      <c r="F18" s="276"/>
      <c r="G18" s="276"/>
      <c r="H18" s="277"/>
    </row>
    <row r="19" spans="2:8" ht="18" customHeight="1" thickBot="1" x14ac:dyDescent="0.3">
      <c r="B19" s="37"/>
      <c r="C19" s="270" t="s">
        <v>107</v>
      </c>
      <c r="D19" s="270"/>
      <c r="E19" s="270"/>
      <c r="F19" s="270"/>
      <c r="G19" s="270"/>
      <c r="H19" s="271"/>
    </row>
    <row r="20" spans="2:8" x14ac:dyDescent="0.25">
      <c r="B20" s="278" t="s">
        <v>270</v>
      </c>
      <c r="C20" s="279"/>
      <c r="D20" s="279"/>
      <c r="E20" s="279"/>
      <c r="F20" s="279"/>
      <c r="G20" s="279"/>
      <c r="H20" s="280"/>
    </row>
    <row r="21" spans="2:8" ht="31.9" customHeight="1" x14ac:dyDescent="0.25">
      <c r="B21" s="281"/>
      <c r="C21" s="282"/>
      <c r="D21" s="282"/>
      <c r="E21" s="282"/>
      <c r="F21" s="282"/>
      <c r="G21" s="282"/>
      <c r="H21" s="283"/>
    </row>
    <row r="22" spans="2:8" ht="62.45" customHeight="1" thickBot="1" x14ac:dyDescent="0.3">
      <c r="B22" s="284"/>
      <c r="C22" s="285"/>
      <c r="D22" s="285"/>
      <c r="E22" s="285"/>
      <c r="F22" s="285"/>
      <c r="G22" s="285"/>
      <c r="H22" s="286"/>
    </row>
    <row r="23" spans="2:8" x14ac:dyDescent="0.25"/>
    <row r="24" spans="2:8" x14ac:dyDescent="0.25"/>
    <row r="25" spans="2:8" x14ac:dyDescent="0.25"/>
    <row r="26" spans="2:8" x14ac:dyDescent="0.25"/>
  </sheetData>
  <sheetProtection algorithmName="SHA-512" hashValue="reKo31vo7yfb26sdkAVA6FIjBBsUp+PSEOgWsgm+fXMIA+wkpZW+5QntFsAuKYU+GY0TXON+sPQ33AmsIei7iA==" saltValue="cm++b6x9eSqLPRqiwqs2/w==" spinCount="100000" sheet="1" objects="1" scenarios="1"/>
  <mergeCells count="19">
    <mergeCell ref="B17:H17"/>
    <mergeCell ref="B18:H18"/>
    <mergeCell ref="B20:H21"/>
    <mergeCell ref="B22:H22"/>
    <mergeCell ref="B7:H7"/>
    <mergeCell ref="C8:H8"/>
    <mergeCell ref="C10:H10"/>
    <mergeCell ref="C19:H19"/>
    <mergeCell ref="C16:H16"/>
    <mergeCell ref="C13:H13"/>
    <mergeCell ref="B14:H14"/>
    <mergeCell ref="B15:H15"/>
    <mergeCell ref="C9:H9"/>
    <mergeCell ref="B2:H2"/>
    <mergeCell ref="B3:H3"/>
    <mergeCell ref="B12:H12"/>
    <mergeCell ref="B11:H11"/>
    <mergeCell ref="C5:H5"/>
    <mergeCell ref="C4:H4"/>
  </mergeCells>
  <pageMargins left="0.7" right="0.7" top="0.75" bottom="0.75" header="0.3" footer="0.3"/>
  <pageSetup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8193" r:id="rId4" name="Check Box 1">
              <controlPr defaultSize="0" autoFill="0" autoLine="0" autoPict="0">
                <anchor moveWithCells="1">
                  <from>
                    <xdr:col>1</xdr:col>
                    <xdr:colOff>219075</xdr:colOff>
                    <xdr:row>3</xdr:row>
                    <xdr:rowOff>0</xdr:rowOff>
                  </from>
                  <to>
                    <xdr:col>2</xdr:col>
                    <xdr:colOff>314325</xdr:colOff>
                    <xdr:row>4</xdr:row>
                    <xdr:rowOff>28575</xdr:rowOff>
                  </to>
                </anchor>
              </controlPr>
            </control>
          </mc:Choice>
        </mc:AlternateContent>
        <mc:AlternateContent xmlns:mc="http://schemas.openxmlformats.org/markup-compatibility/2006">
          <mc:Choice Requires="x14">
            <control shapeId="8194" r:id="rId5" name="Check Box 2">
              <controlPr defaultSize="0" autoFill="0" autoLine="0" autoPict="0">
                <anchor moveWithCells="1">
                  <from>
                    <xdr:col>1</xdr:col>
                    <xdr:colOff>219075</xdr:colOff>
                    <xdr:row>4</xdr:row>
                    <xdr:rowOff>0</xdr:rowOff>
                  </from>
                  <to>
                    <xdr:col>2</xdr:col>
                    <xdr:colOff>314325</xdr:colOff>
                    <xdr:row>5</xdr:row>
                    <xdr:rowOff>19050</xdr:rowOff>
                  </to>
                </anchor>
              </controlPr>
            </control>
          </mc:Choice>
        </mc:AlternateContent>
        <mc:AlternateContent xmlns:mc="http://schemas.openxmlformats.org/markup-compatibility/2006">
          <mc:Choice Requires="x14">
            <control shapeId="8195" r:id="rId6" name="Check Box 3">
              <controlPr defaultSize="0" autoFill="0" autoLine="0" autoPict="0">
                <anchor moveWithCells="1">
                  <from>
                    <xdr:col>1</xdr:col>
                    <xdr:colOff>219075</xdr:colOff>
                    <xdr:row>12</xdr:row>
                    <xdr:rowOff>0</xdr:rowOff>
                  </from>
                  <to>
                    <xdr:col>2</xdr:col>
                    <xdr:colOff>314325</xdr:colOff>
                    <xdr:row>12</xdr:row>
                    <xdr:rowOff>219075</xdr:rowOff>
                  </to>
                </anchor>
              </controlPr>
            </control>
          </mc:Choice>
        </mc:AlternateContent>
        <mc:AlternateContent xmlns:mc="http://schemas.openxmlformats.org/markup-compatibility/2006">
          <mc:Choice Requires="x14">
            <control shapeId="8196" r:id="rId7" name="Check Box 4">
              <controlPr defaultSize="0" autoFill="0" autoLine="0" autoPict="0">
                <anchor moveWithCells="1">
                  <from>
                    <xdr:col>1</xdr:col>
                    <xdr:colOff>219075</xdr:colOff>
                    <xdr:row>15</xdr:row>
                    <xdr:rowOff>19050</xdr:rowOff>
                  </from>
                  <to>
                    <xdr:col>2</xdr:col>
                    <xdr:colOff>314325</xdr:colOff>
                    <xdr:row>15</xdr:row>
                    <xdr:rowOff>228600</xdr:rowOff>
                  </to>
                </anchor>
              </controlPr>
            </control>
          </mc:Choice>
        </mc:AlternateContent>
        <mc:AlternateContent xmlns:mc="http://schemas.openxmlformats.org/markup-compatibility/2006">
          <mc:Choice Requires="x14">
            <control shapeId="8200" r:id="rId8" name="Check Box 8">
              <controlPr defaultSize="0" autoFill="0" autoLine="0" autoPict="0">
                <anchor moveWithCells="1">
                  <from>
                    <xdr:col>1</xdr:col>
                    <xdr:colOff>219075</xdr:colOff>
                    <xdr:row>18</xdr:row>
                    <xdr:rowOff>0</xdr:rowOff>
                  </from>
                  <to>
                    <xdr:col>2</xdr:col>
                    <xdr:colOff>314325</xdr:colOff>
                    <xdr:row>18</xdr:row>
                    <xdr:rowOff>200025</xdr:rowOff>
                  </to>
                </anchor>
              </controlPr>
            </control>
          </mc:Choice>
        </mc:AlternateContent>
        <mc:AlternateContent xmlns:mc="http://schemas.openxmlformats.org/markup-compatibility/2006">
          <mc:Choice Requires="x14">
            <control shapeId="8201" r:id="rId9" name="Check Box 9">
              <controlPr defaultSize="0" autoFill="0" autoLine="0" autoPict="0">
                <anchor moveWithCells="1">
                  <from>
                    <xdr:col>1</xdr:col>
                    <xdr:colOff>219075</xdr:colOff>
                    <xdr:row>7</xdr:row>
                    <xdr:rowOff>0</xdr:rowOff>
                  </from>
                  <to>
                    <xdr:col>2</xdr:col>
                    <xdr:colOff>314325</xdr:colOff>
                    <xdr:row>8</xdr:row>
                    <xdr:rowOff>28575</xdr:rowOff>
                  </to>
                </anchor>
              </controlPr>
            </control>
          </mc:Choice>
        </mc:AlternateContent>
        <mc:AlternateContent xmlns:mc="http://schemas.openxmlformats.org/markup-compatibility/2006">
          <mc:Choice Requires="x14">
            <control shapeId="8202" r:id="rId10" name="Check Box 10">
              <controlPr defaultSize="0" autoFill="0" autoLine="0" autoPict="0">
                <anchor moveWithCells="1">
                  <from>
                    <xdr:col>1</xdr:col>
                    <xdr:colOff>219075</xdr:colOff>
                    <xdr:row>9</xdr:row>
                    <xdr:rowOff>9525</xdr:rowOff>
                  </from>
                  <to>
                    <xdr:col>2</xdr:col>
                    <xdr:colOff>314325</xdr:colOff>
                    <xdr:row>10</xdr:row>
                    <xdr:rowOff>19050</xdr:rowOff>
                  </to>
                </anchor>
              </controlPr>
            </control>
          </mc:Choice>
        </mc:AlternateContent>
        <mc:AlternateContent xmlns:mc="http://schemas.openxmlformats.org/markup-compatibility/2006">
          <mc:Choice Requires="x14">
            <control shapeId="8203" r:id="rId11" name="Check Box 11">
              <controlPr defaultSize="0" autoFill="0" autoLine="0" autoPict="0">
                <anchor moveWithCells="1">
                  <from>
                    <xdr:col>1</xdr:col>
                    <xdr:colOff>219075</xdr:colOff>
                    <xdr:row>8</xdr:row>
                    <xdr:rowOff>9525</xdr:rowOff>
                  </from>
                  <to>
                    <xdr:col>2</xdr:col>
                    <xdr:colOff>314325</xdr:colOff>
                    <xdr:row>9</xdr:row>
                    <xdr:rowOff>19050</xdr:rowOff>
                  </to>
                </anchor>
              </controlPr>
            </control>
          </mc:Choice>
        </mc:AlternateContent>
        <mc:AlternateContent xmlns:mc="http://schemas.openxmlformats.org/markup-compatibility/2006">
          <mc:Choice Requires="x14">
            <control shapeId="8204" r:id="rId12" name="Check Box 12">
              <controlPr defaultSize="0" autoFill="0" autoLine="0" autoPict="0">
                <anchor moveWithCells="1">
                  <from>
                    <xdr:col>1</xdr:col>
                    <xdr:colOff>219075</xdr:colOff>
                    <xdr:row>8</xdr:row>
                    <xdr:rowOff>9525</xdr:rowOff>
                  </from>
                  <to>
                    <xdr:col>2</xdr:col>
                    <xdr:colOff>314325</xdr:colOff>
                    <xdr:row>9</xdr:row>
                    <xdr:rowOff>19050</xdr:rowOff>
                  </to>
                </anchor>
              </controlPr>
            </control>
          </mc:Choice>
        </mc:AlternateContent>
        <mc:AlternateContent xmlns:mc="http://schemas.openxmlformats.org/markup-compatibility/2006">
          <mc:Choice Requires="x14">
            <control shapeId="8205" r:id="rId13" name="Check Box 13">
              <controlPr defaultSize="0" autoFill="0" autoLine="0" autoPict="0">
                <anchor moveWithCells="1">
                  <from>
                    <xdr:col>1</xdr:col>
                    <xdr:colOff>219075</xdr:colOff>
                    <xdr:row>7</xdr:row>
                    <xdr:rowOff>9525</xdr:rowOff>
                  </from>
                  <to>
                    <xdr:col>2</xdr:col>
                    <xdr:colOff>314325</xdr:colOff>
                    <xdr:row>8</xdr:row>
                    <xdr:rowOff>28575</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Q64"/>
  <sheetViews>
    <sheetView showGridLines="0" zoomScale="70" zoomScaleNormal="70" workbookViewId="0">
      <selection activeCell="J1" sqref="J1:XFD1048576"/>
    </sheetView>
  </sheetViews>
  <sheetFormatPr defaultColWidth="0" defaultRowHeight="15" zeroHeight="1" x14ac:dyDescent="0.25"/>
  <cols>
    <col min="1" max="1" width="8.85546875" customWidth="1"/>
    <col min="2" max="2" width="42.140625" customWidth="1"/>
    <col min="3" max="3" width="24.28515625" customWidth="1"/>
    <col min="4" max="4" width="37.5703125" customWidth="1"/>
    <col min="5" max="5" width="30.28515625" customWidth="1"/>
    <col min="6" max="6" width="23.85546875" customWidth="1"/>
    <col min="7" max="7" width="32.5703125" customWidth="1"/>
    <col min="8" max="8" width="67.85546875" customWidth="1"/>
    <col min="9" max="9" width="12" customWidth="1"/>
    <col min="10" max="17" width="8.85546875" hidden="1"/>
    <col min="18" max="16384" width="9.140625" hidden="1"/>
  </cols>
  <sheetData>
    <row r="1" spans="2:9" ht="15.75" thickBot="1" x14ac:dyDescent="0.3"/>
    <row r="2" spans="2:9" ht="18.75" x14ac:dyDescent="0.25">
      <c r="B2" s="237" t="s">
        <v>21</v>
      </c>
      <c r="C2" s="238"/>
      <c r="D2" s="238"/>
      <c r="E2" s="238"/>
      <c r="F2" s="238"/>
      <c r="G2" s="238"/>
      <c r="H2" s="239"/>
      <c r="I2" s="8"/>
    </row>
    <row r="3" spans="2:9" x14ac:dyDescent="0.25">
      <c r="B3" s="143" t="s">
        <v>35</v>
      </c>
      <c r="C3" s="287"/>
      <c r="D3" s="287"/>
      <c r="E3" s="44"/>
      <c r="F3" s="44"/>
      <c r="G3" s="44"/>
      <c r="H3" s="45"/>
    </row>
    <row r="4" spans="2:9" ht="30" x14ac:dyDescent="0.25">
      <c r="B4" s="144" t="s">
        <v>271</v>
      </c>
      <c r="C4" s="305"/>
      <c r="D4" s="306"/>
      <c r="E4" s="44"/>
      <c r="F4" s="44"/>
      <c r="G4" s="44"/>
      <c r="H4" s="45"/>
    </row>
    <row r="5" spans="2:9" x14ac:dyDescent="0.25">
      <c r="B5" s="143" t="s">
        <v>33</v>
      </c>
      <c r="C5" s="287"/>
      <c r="D5" s="287"/>
      <c r="E5" s="44"/>
      <c r="F5" s="44"/>
      <c r="G5" s="44"/>
      <c r="H5" s="45"/>
    </row>
    <row r="6" spans="2:9" x14ac:dyDescent="0.25">
      <c r="B6" s="4"/>
      <c r="H6" s="5"/>
    </row>
    <row r="7" spans="2:9" x14ac:dyDescent="0.25">
      <c r="B7" s="143" t="s">
        <v>22</v>
      </c>
      <c r="C7" s="287"/>
      <c r="D7" s="287"/>
      <c r="E7" s="44"/>
      <c r="F7" s="44"/>
      <c r="G7" s="44"/>
      <c r="H7" s="45"/>
    </row>
    <row r="8" spans="2:9" x14ac:dyDescent="0.25">
      <c r="B8" s="143" t="s">
        <v>23</v>
      </c>
      <c r="C8" s="287"/>
      <c r="D8" s="287"/>
      <c r="E8" s="44"/>
      <c r="F8" s="44"/>
      <c r="G8" s="44"/>
      <c r="H8" s="45"/>
    </row>
    <row r="9" spans="2:9" x14ac:dyDescent="0.25">
      <c r="B9" s="143" t="s">
        <v>24</v>
      </c>
      <c r="C9" s="287"/>
      <c r="D9" s="287"/>
      <c r="E9" s="44"/>
      <c r="F9" s="44"/>
      <c r="G9" s="44"/>
      <c r="H9" s="45"/>
    </row>
    <row r="10" spans="2:9" x14ac:dyDescent="0.25">
      <c r="B10" s="143" t="s">
        <v>25</v>
      </c>
      <c r="C10" s="287"/>
      <c r="D10" s="287"/>
      <c r="E10" s="44"/>
      <c r="F10" s="44"/>
      <c r="G10" s="44"/>
      <c r="H10" s="45"/>
    </row>
    <row r="11" spans="2:9" x14ac:dyDescent="0.25">
      <c r="B11" s="4"/>
      <c r="H11" s="5"/>
    </row>
    <row r="12" spans="2:9" x14ac:dyDescent="0.25">
      <c r="B12" s="143" t="s">
        <v>141</v>
      </c>
      <c r="C12" s="287"/>
      <c r="D12" s="287"/>
      <c r="E12" s="44"/>
      <c r="F12" s="44"/>
      <c r="G12" s="44"/>
      <c r="H12" s="45"/>
    </row>
    <row r="13" spans="2:9" x14ac:dyDescent="0.25">
      <c r="B13" s="143" t="s">
        <v>23</v>
      </c>
      <c r="C13" s="287"/>
      <c r="D13" s="287"/>
      <c r="E13" s="44"/>
      <c r="F13" s="44"/>
      <c r="G13" s="44"/>
      <c r="H13" s="45"/>
    </row>
    <row r="14" spans="2:9" x14ac:dyDescent="0.25">
      <c r="B14" s="143" t="s">
        <v>24</v>
      </c>
      <c r="C14" s="287"/>
      <c r="D14" s="287"/>
      <c r="E14" s="44"/>
      <c r="F14" s="44"/>
      <c r="G14" s="44"/>
      <c r="H14" s="45"/>
    </row>
    <row r="15" spans="2:9" x14ac:dyDescent="0.25">
      <c r="B15" s="143" t="s">
        <v>25</v>
      </c>
      <c r="C15" s="287"/>
      <c r="D15" s="287"/>
      <c r="E15" s="44"/>
      <c r="F15" s="44"/>
      <c r="G15" s="44"/>
      <c r="H15" s="45"/>
    </row>
    <row r="16" spans="2:9" x14ac:dyDescent="0.25">
      <c r="B16" s="4"/>
      <c r="H16" s="5"/>
    </row>
    <row r="17" spans="2:15" ht="60" x14ac:dyDescent="0.25">
      <c r="B17" s="144" t="s">
        <v>398</v>
      </c>
      <c r="C17" s="287"/>
      <c r="D17" s="287"/>
      <c r="H17" s="5"/>
      <c r="L17" t="s">
        <v>80</v>
      </c>
      <c r="M17" t="s">
        <v>164</v>
      </c>
    </row>
    <row r="18" spans="2:15" ht="32.450000000000003" customHeight="1" x14ac:dyDescent="0.25">
      <c r="B18" s="288" t="s">
        <v>316</v>
      </c>
      <c r="C18" s="289"/>
      <c r="D18" s="289"/>
      <c r="H18" s="5"/>
    </row>
    <row r="19" spans="2:15" ht="15.75" thickBot="1" x14ac:dyDescent="0.3">
      <c r="B19" s="4"/>
      <c r="H19" s="5"/>
    </row>
    <row r="20" spans="2:15" x14ac:dyDescent="0.25">
      <c r="B20" s="202" t="s">
        <v>368</v>
      </c>
      <c r="C20" s="203"/>
      <c r="D20" s="203"/>
      <c r="E20" s="203"/>
      <c r="F20" s="203"/>
      <c r="G20" s="203"/>
      <c r="H20" s="204"/>
    </row>
    <row r="21" spans="2:15" ht="193.9" customHeight="1" x14ac:dyDescent="0.25">
      <c r="B21" s="290" t="s">
        <v>366</v>
      </c>
      <c r="C21" s="303"/>
      <c r="D21" s="303"/>
      <c r="E21" s="303"/>
      <c r="F21" s="303"/>
      <c r="G21" s="303"/>
      <c r="H21" s="304"/>
    </row>
    <row r="22" spans="2:15" ht="16.5" customHeight="1" x14ac:dyDescent="0.25">
      <c r="B22" s="145"/>
      <c r="C22" s="146"/>
      <c r="D22" s="146"/>
      <c r="E22" s="146"/>
      <c r="F22" s="146"/>
      <c r="G22" s="146"/>
      <c r="H22" s="147"/>
    </row>
    <row r="23" spans="2:15" ht="28.9" customHeight="1" x14ac:dyDescent="0.25">
      <c r="B23" s="301" t="s">
        <v>54</v>
      </c>
      <c r="C23" s="302"/>
      <c r="D23" s="302"/>
      <c r="E23" s="148" t="s">
        <v>142</v>
      </c>
      <c r="H23" s="5"/>
    </row>
    <row r="24" spans="2:15" ht="28.5" customHeight="1" x14ac:dyDescent="0.25">
      <c r="B24" s="293" t="s">
        <v>55</v>
      </c>
      <c r="C24" s="240"/>
      <c r="D24" s="240"/>
      <c r="E24" s="149">
        <v>4</v>
      </c>
      <c r="F24" s="150"/>
      <c r="G24" s="151"/>
      <c r="H24" s="147"/>
    </row>
    <row r="25" spans="2:15" ht="33.75" customHeight="1" x14ac:dyDescent="0.25">
      <c r="B25" s="293" t="s">
        <v>56</v>
      </c>
      <c r="C25" s="240"/>
      <c r="D25" s="240"/>
      <c r="E25" s="101">
        <v>3</v>
      </c>
      <c r="F25" s="72"/>
      <c r="G25" s="72"/>
      <c r="H25" s="5"/>
    </row>
    <row r="26" spans="2:15" ht="33" customHeight="1" x14ac:dyDescent="0.25">
      <c r="B26" s="293" t="s">
        <v>57</v>
      </c>
      <c r="C26" s="240"/>
      <c r="D26" s="240"/>
      <c r="E26" s="149">
        <v>2</v>
      </c>
      <c r="F26" s="150"/>
      <c r="G26" s="151"/>
      <c r="H26" s="147"/>
    </row>
    <row r="27" spans="2:15" ht="18.75" customHeight="1" x14ac:dyDescent="0.25">
      <c r="B27" s="293" t="s">
        <v>58</v>
      </c>
      <c r="C27" s="240"/>
      <c r="D27" s="240"/>
      <c r="E27" s="101">
        <v>0</v>
      </c>
      <c r="F27" s="72"/>
      <c r="G27" s="72"/>
      <c r="H27" s="85"/>
    </row>
    <row r="28" spans="2:15" ht="15.75" thickBot="1" x14ac:dyDescent="0.3">
      <c r="B28" s="307" t="s">
        <v>365</v>
      </c>
      <c r="C28" s="308"/>
      <c r="D28" s="309"/>
      <c r="E28" s="38"/>
      <c r="F28" s="72"/>
      <c r="G28" s="72"/>
      <c r="H28" s="5"/>
      <c r="L28">
        <v>4</v>
      </c>
      <c r="M28">
        <v>3</v>
      </c>
      <c r="N28">
        <v>2</v>
      </c>
      <c r="O28">
        <v>0</v>
      </c>
    </row>
    <row r="29" spans="2:15" x14ac:dyDescent="0.25">
      <c r="B29" s="152"/>
      <c r="C29" s="153"/>
      <c r="D29" s="153"/>
      <c r="F29" s="150"/>
      <c r="G29" s="151"/>
      <c r="H29" s="147"/>
    </row>
    <row r="30" spans="2:15" ht="138" customHeight="1" x14ac:dyDescent="0.25">
      <c r="B30" s="290" t="s">
        <v>367</v>
      </c>
      <c r="C30" s="299"/>
      <c r="D30" s="299"/>
      <c r="E30" s="299"/>
      <c r="F30" s="299"/>
      <c r="G30" s="299"/>
      <c r="H30" s="300"/>
    </row>
    <row r="31" spans="2:15" x14ac:dyDescent="0.25">
      <c r="B31" s="310"/>
      <c r="C31" s="311"/>
      <c r="D31" s="311"/>
      <c r="E31" s="311"/>
      <c r="F31" s="311"/>
      <c r="G31" s="311"/>
      <c r="H31" s="312"/>
    </row>
    <row r="32" spans="2:15" ht="26.25" customHeight="1" x14ac:dyDescent="0.25">
      <c r="B32" s="313" t="s">
        <v>59</v>
      </c>
      <c r="C32" s="256"/>
      <c r="D32" s="314"/>
      <c r="E32" s="148" t="s">
        <v>142</v>
      </c>
      <c r="H32" s="5"/>
    </row>
    <row r="33" spans="2:15" ht="31.5" customHeight="1" x14ac:dyDescent="0.25">
      <c r="B33" s="293" t="s">
        <v>60</v>
      </c>
      <c r="C33" s="240"/>
      <c r="D33" s="240"/>
      <c r="E33" s="149">
        <v>3</v>
      </c>
      <c r="H33" s="5"/>
    </row>
    <row r="34" spans="2:15" ht="31.5" customHeight="1" x14ac:dyDescent="0.25">
      <c r="B34" s="293" t="s">
        <v>61</v>
      </c>
      <c r="C34" s="240"/>
      <c r="D34" s="240"/>
      <c r="E34" s="101">
        <v>2</v>
      </c>
      <c r="H34" s="5"/>
    </row>
    <row r="35" spans="2:15" ht="30.75" customHeight="1" x14ac:dyDescent="0.25">
      <c r="B35" s="293" t="s">
        <v>62</v>
      </c>
      <c r="C35" s="240"/>
      <c r="D35" s="240"/>
      <c r="E35" s="149">
        <v>1</v>
      </c>
      <c r="H35" s="5"/>
    </row>
    <row r="36" spans="2:15" ht="15" hidden="1" customHeight="1" x14ac:dyDescent="0.25">
      <c r="B36" s="154" t="s">
        <v>73</v>
      </c>
      <c r="C36" s="155">
        <v>0</v>
      </c>
      <c r="D36" s="56"/>
      <c r="E36" s="101">
        <v>0</v>
      </c>
      <c r="H36" s="5"/>
    </row>
    <row r="37" spans="2:15" hidden="1" x14ac:dyDescent="0.25">
      <c r="B37" s="156"/>
      <c r="C37" s="56"/>
      <c r="D37" s="56"/>
      <c r="E37" s="101"/>
      <c r="H37" s="5"/>
    </row>
    <row r="38" spans="2:15" hidden="1" x14ac:dyDescent="0.25">
      <c r="B38" s="156"/>
      <c r="C38" s="56"/>
      <c r="D38" s="56"/>
      <c r="E38" s="101"/>
      <c r="H38" s="5"/>
    </row>
    <row r="39" spans="2:15" hidden="1" x14ac:dyDescent="0.25">
      <c r="B39" s="156"/>
      <c r="C39" s="56"/>
      <c r="D39" s="56"/>
      <c r="E39" s="101"/>
      <c r="H39" s="5"/>
    </row>
    <row r="40" spans="2:15" hidden="1" x14ac:dyDescent="0.25">
      <c r="B40" s="156"/>
      <c r="C40" s="56"/>
      <c r="D40" s="56"/>
      <c r="E40" s="101"/>
      <c r="H40" s="5"/>
    </row>
    <row r="41" spans="2:15" hidden="1" x14ac:dyDescent="0.25">
      <c r="B41" s="156"/>
      <c r="C41" s="56"/>
      <c r="D41" s="56"/>
      <c r="E41" s="101"/>
      <c r="H41" s="5"/>
    </row>
    <row r="42" spans="2:15" x14ac:dyDescent="0.25">
      <c r="B42" s="293" t="s">
        <v>58</v>
      </c>
      <c r="C42" s="240"/>
      <c r="D42" s="240"/>
      <c r="E42" s="101">
        <v>0</v>
      </c>
      <c r="H42" s="5"/>
    </row>
    <row r="43" spans="2:15" ht="15.75" thickBot="1" x14ac:dyDescent="0.3">
      <c r="B43" s="307" t="s">
        <v>365</v>
      </c>
      <c r="C43" s="308"/>
      <c r="D43" s="309"/>
      <c r="E43" s="38"/>
      <c r="F43" s="157"/>
      <c r="G43" s="157"/>
      <c r="H43" s="7"/>
      <c r="L43">
        <v>3</v>
      </c>
      <c r="M43">
        <v>2</v>
      </c>
      <c r="N43">
        <v>1</v>
      </c>
      <c r="O43">
        <v>0</v>
      </c>
    </row>
    <row r="44" spans="2:15" ht="15.75" thickBot="1" x14ac:dyDescent="0.3">
      <c r="B44" s="152"/>
      <c r="C44" s="153"/>
      <c r="D44" s="153"/>
      <c r="H44" s="5"/>
    </row>
    <row r="45" spans="2:15" x14ac:dyDescent="0.25">
      <c r="B45" s="202" t="s">
        <v>370</v>
      </c>
      <c r="C45" s="203"/>
      <c r="D45" s="203"/>
      <c r="E45" s="203"/>
      <c r="F45" s="203"/>
      <c r="G45" s="203"/>
      <c r="H45" s="204"/>
    </row>
    <row r="46" spans="2:15" ht="200.25" customHeight="1" x14ac:dyDescent="0.25">
      <c r="B46" s="315" t="s">
        <v>63</v>
      </c>
      <c r="C46" s="316"/>
      <c r="D46" s="316"/>
      <c r="E46" s="316"/>
      <c r="F46" s="316"/>
      <c r="G46" s="316"/>
      <c r="H46" s="317"/>
    </row>
    <row r="47" spans="2:15" ht="19.5" customHeight="1" x14ac:dyDescent="0.25">
      <c r="B47" s="158"/>
      <c r="C47" s="81"/>
      <c r="D47" s="81"/>
      <c r="E47" s="81"/>
      <c r="F47" s="81"/>
      <c r="G47" s="81"/>
      <c r="H47" s="141"/>
    </row>
    <row r="48" spans="2:15" ht="30.75" customHeight="1" x14ac:dyDescent="0.25">
      <c r="B48" s="301" t="s">
        <v>64</v>
      </c>
      <c r="C48" s="302"/>
      <c r="D48" s="302"/>
      <c r="E48" s="148" t="s">
        <v>142</v>
      </c>
      <c r="F48" s="81"/>
      <c r="G48" s="81"/>
      <c r="H48" s="141"/>
    </row>
    <row r="49" spans="2:17" ht="30" customHeight="1" x14ac:dyDescent="0.25">
      <c r="B49" s="293" t="s">
        <v>65</v>
      </c>
      <c r="C49" s="240"/>
      <c r="D49" s="240"/>
      <c r="E49" s="101">
        <v>5</v>
      </c>
      <c r="F49" s="81"/>
      <c r="G49" s="81"/>
      <c r="H49" s="141"/>
    </row>
    <row r="50" spans="2:17" ht="32.25" customHeight="1" x14ac:dyDescent="0.25">
      <c r="B50" s="293" t="s">
        <v>66</v>
      </c>
      <c r="C50" s="240"/>
      <c r="D50" s="240"/>
      <c r="E50" s="101">
        <v>5</v>
      </c>
      <c r="F50" s="81"/>
      <c r="G50" s="81"/>
      <c r="H50" s="141"/>
    </row>
    <row r="51" spans="2:17" ht="34.5" customHeight="1" x14ac:dyDescent="0.25">
      <c r="B51" s="293" t="s">
        <v>67</v>
      </c>
      <c r="C51" s="240"/>
      <c r="D51" s="240"/>
      <c r="E51" s="101">
        <v>5</v>
      </c>
      <c r="F51" s="81"/>
      <c r="G51" s="81"/>
      <c r="H51" s="141"/>
    </row>
    <row r="52" spans="2:17" ht="19.5" customHeight="1" x14ac:dyDescent="0.25">
      <c r="B52" s="293" t="s">
        <v>68</v>
      </c>
      <c r="C52" s="240"/>
      <c r="D52" s="240"/>
      <c r="E52" s="101">
        <v>0</v>
      </c>
      <c r="F52" s="81"/>
      <c r="G52" s="81"/>
      <c r="H52" s="141"/>
    </row>
    <row r="53" spans="2:17" ht="19.5" customHeight="1" x14ac:dyDescent="0.25">
      <c r="B53" s="296" t="s">
        <v>365</v>
      </c>
      <c r="C53" s="297"/>
      <c r="D53" s="297"/>
      <c r="E53" s="125"/>
      <c r="F53" s="81"/>
      <c r="G53" s="81"/>
      <c r="H53" s="141"/>
      <c r="Q53">
        <f>SUM(Q57:Q64)</f>
        <v>0</v>
      </c>
    </row>
    <row r="54" spans="2:17" ht="45" customHeight="1" thickBot="1" x14ac:dyDescent="0.3">
      <c r="B54" s="291" t="s">
        <v>311</v>
      </c>
      <c r="C54" s="292"/>
      <c r="D54" s="298"/>
      <c r="E54" s="298"/>
      <c r="F54" s="159"/>
      <c r="G54" s="159"/>
      <c r="H54" s="160"/>
    </row>
    <row r="55" spans="2:17" ht="19.5" customHeight="1" thickBot="1" x14ac:dyDescent="0.3">
      <c r="B55" s="161"/>
      <c r="C55" s="162"/>
      <c r="D55" s="162"/>
      <c r="E55" s="81"/>
      <c r="F55" s="81"/>
      <c r="G55" s="81"/>
      <c r="H55" s="141"/>
    </row>
    <row r="56" spans="2:17" ht="14.45" customHeight="1" x14ac:dyDescent="0.25">
      <c r="B56" s="202" t="s">
        <v>369</v>
      </c>
      <c r="C56" s="203"/>
      <c r="D56" s="203"/>
      <c r="E56" s="203"/>
      <c r="F56" s="203"/>
      <c r="G56" s="203"/>
      <c r="H56" s="204"/>
    </row>
    <row r="57" spans="2:17" ht="28.9" customHeight="1" x14ac:dyDescent="0.25">
      <c r="B57" s="293" t="s">
        <v>307</v>
      </c>
      <c r="C57" s="240"/>
      <c r="D57" s="240"/>
      <c r="E57" s="240"/>
      <c r="F57" s="240"/>
      <c r="G57" s="240"/>
      <c r="H57" s="241"/>
      <c r="M57" t="s">
        <v>69</v>
      </c>
      <c r="N57" t="s">
        <v>70</v>
      </c>
      <c r="O57" t="s">
        <v>71</v>
      </c>
      <c r="P57" t="s">
        <v>72</v>
      </c>
      <c r="Q57">
        <f>IF(E53=M57, (5), (0))</f>
        <v>0</v>
      </c>
    </row>
    <row r="58" spans="2:17" ht="20.45" customHeight="1" x14ac:dyDescent="0.25">
      <c r="B58" s="158"/>
      <c r="C58" s="163"/>
      <c r="D58" s="163"/>
      <c r="E58" s="163"/>
      <c r="F58" s="163"/>
      <c r="G58" s="163"/>
      <c r="H58" s="164"/>
      <c r="Q58">
        <f>IF(E53=N57, (5), (0))</f>
        <v>0</v>
      </c>
    </row>
    <row r="59" spans="2:17" ht="31.9" customHeight="1" x14ac:dyDescent="0.25">
      <c r="B59" s="290" t="s">
        <v>308</v>
      </c>
      <c r="C59" s="245"/>
      <c r="D59" s="245"/>
      <c r="E59" s="142"/>
      <c r="F59" s="163"/>
      <c r="G59" s="163"/>
      <c r="H59" s="164"/>
      <c r="L59" s="25" t="s">
        <v>312</v>
      </c>
      <c r="M59" s="25" t="s">
        <v>372</v>
      </c>
      <c r="N59" s="25" t="s">
        <v>371</v>
      </c>
      <c r="O59" s="25" t="s">
        <v>76</v>
      </c>
      <c r="P59">
        <f>IF(E59=L59, (2), (0))</f>
        <v>0</v>
      </c>
      <c r="Q59">
        <f>IF(E53=O57, (5), (0))</f>
        <v>0</v>
      </c>
    </row>
    <row r="60" spans="2:17" ht="45" customHeight="1" x14ac:dyDescent="0.25">
      <c r="B60" s="290" t="s">
        <v>310</v>
      </c>
      <c r="C60" s="245"/>
      <c r="D60" s="294"/>
      <c r="E60" s="294"/>
      <c r="F60" s="81"/>
      <c r="G60" s="81"/>
      <c r="H60" s="141"/>
      <c r="P60">
        <f>IF(E59=M59, (2), (0))</f>
        <v>0</v>
      </c>
    </row>
    <row r="61" spans="2:17" ht="45" customHeight="1" thickBot="1" x14ac:dyDescent="0.3">
      <c r="B61" s="291" t="s">
        <v>309</v>
      </c>
      <c r="C61" s="292"/>
      <c r="D61" s="295"/>
      <c r="E61" s="295"/>
      <c r="F61" s="159"/>
      <c r="G61" s="159"/>
      <c r="H61" s="160"/>
      <c r="P61">
        <f>IF(E59=N59, (2), (0))</f>
        <v>0</v>
      </c>
    </row>
    <row r="62" spans="2:17" ht="19.5" customHeight="1" x14ac:dyDescent="0.25">
      <c r="B62" s="165"/>
      <c r="C62" s="81"/>
      <c r="D62" s="81"/>
      <c r="E62" s="81"/>
      <c r="F62" s="81"/>
      <c r="G62" s="81"/>
      <c r="H62" s="81"/>
      <c r="P62">
        <f>SUM(P59:P61)</f>
        <v>0</v>
      </c>
    </row>
    <row r="63" spans="2:17" ht="19.5" hidden="1" customHeight="1" x14ac:dyDescent="0.25">
      <c r="B63" s="165"/>
      <c r="C63" s="81"/>
      <c r="D63" s="81"/>
      <c r="E63" s="81"/>
      <c r="F63" s="81"/>
      <c r="G63" s="81"/>
      <c r="H63" s="81"/>
    </row>
    <row r="64" spans="2:17" x14ac:dyDescent="0.25"/>
  </sheetData>
  <sheetProtection algorithmName="SHA-512" hashValue="B47fPmhIvffyvUi0B3G7pLi+oxVdVGxJmkbuD3UamBdcrmci9yW4bhySYeV5BEGZ5rtgey69+Te6JOJgdahJcg==" saltValue="xifhPzHcxbV2iCdcoYLGnA==" spinCount="100000" sheet="1" objects="1" scenarios="1"/>
  <mergeCells count="47">
    <mergeCell ref="B32:D32"/>
    <mergeCell ref="B33:D33"/>
    <mergeCell ref="B34:D34"/>
    <mergeCell ref="B35:D35"/>
    <mergeCell ref="B52:D52"/>
    <mergeCell ref="B51:D51"/>
    <mergeCell ref="B48:D48"/>
    <mergeCell ref="B45:H45"/>
    <mergeCell ref="B43:D43"/>
    <mergeCell ref="B46:H46"/>
    <mergeCell ref="B26:D26"/>
    <mergeCell ref="B20:H20"/>
    <mergeCell ref="B27:D27"/>
    <mergeCell ref="B28:D28"/>
    <mergeCell ref="B31:H31"/>
    <mergeCell ref="B2:H2"/>
    <mergeCell ref="B23:D23"/>
    <mergeCell ref="B24:D24"/>
    <mergeCell ref="B21:H21"/>
    <mergeCell ref="B25:D25"/>
    <mergeCell ref="C10:D10"/>
    <mergeCell ref="C12:D12"/>
    <mergeCell ref="C13:D13"/>
    <mergeCell ref="C14:D14"/>
    <mergeCell ref="C15:D15"/>
    <mergeCell ref="C3:D3"/>
    <mergeCell ref="C5:D5"/>
    <mergeCell ref="C7:D7"/>
    <mergeCell ref="C8:D8"/>
    <mergeCell ref="C9:D9"/>
    <mergeCell ref="C4:D4"/>
    <mergeCell ref="C17:D17"/>
    <mergeCell ref="B18:D18"/>
    <mergeCell ref="B56:H56"/>
    <mergeCell ref="B60:C60"/>
    <mergeCell ref="B61:C61"/>
    <mergeCell ref="B57:H57"/>
    <mergeCell ref="D60:E60"/>
    <mergeCell ref="D61:E61"/>
    <mergeCell ref="B59:D59"/>
    <mergeCell ref="B53:D53"/>
    <mergeCell ref="B54:C54"/>
    <mergeCell ref="D54:E54"/>
    <mergeCell ref="B49:D49"/>
    <mergeCell ref="B50:D50"/>
    <mergeCell ref="B30:H30"/>
    <mergeCell ref="B42:D42"/>
  </mergeCells>
  <dataValidations count="5">
    <dataValidation type="list" allowBlank="1" showInputMessage="1" showErrorMessage="1" sqref="E28" xr:uid="{00000000-0002-0000-0400-000000000000}">
      <formula1>$K$28:$O$28</formula1>
    </dataValidation>
    <dataValidation type="list" allowBlank="1" showInputMessage="1" showErrorMessage="1" sqref="E43" xr:uid="{00000000-0002-0000-0400-000001000000}">
      <formula1>$K$43:$O$43</formula1>
    </dataValidation>
    <dataValidation type="list" allowBlank="1" showInputMessage="1" showErrorMessage="1" sqref="E53:E54" xr:uid="{00000000-0002-0000-0400-000002000000}">
      <formula1>$L$57:$P$57</formula1>
    </dataValidation>
    <dataValidation type="list" allowBlank="1" showInputMessage="1" showErrorMessage="1" sqref="C17:D17" xr:uid="{9190690B-2498-465D-8CD4-B109D5B45945}">
      <formula1>$K$17:$M$17</formula1>
    </dataValidation>
    <dataValidation type="list" allowBlank="1" showInputMessage="1" showErrorMessage="1" sqref="E59" xr:uid="{DC22E1AB-64F0-4DE5-8125-AA3ED921A285}">
      <formula1>$K$59:$O$59</formula1>
    </dataValidation>
  </dataValidation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I165"/>
  <sheetViews>
    <sheetView showGridLines="0" zoomScale="80" zoomScaleNormal="80" workbookViewId="0">
      <selection activeCell="E14" sqref="E14"/>
    </sheetView>
  </sheetViews>
  <sheetFormatPr defaultColWidth="0" defaultRowHeight="15" zeroHeight="1" x14ac:dyDescent="0.25"/>
  <cols>
    <col min="1" max="1" width="8.85546875" customWidth="1"/>
    <col min="2" max="2" width="45.5703125" customWidth="1"/>
    <col min="3" max="3" width="43.140625" customWidth="1"/>
    <col min="4" max="4" width="26.140625" customWidth="1"/>
    <col min="5" max="5" width="21.5703125" customWidth="1"/>
    <col min="6" max="6" width="26.42578125" customWidth="1"/>
    <col min="7" max="7" width="29.140625" customWidth="1"/>
    <col min="8" max="8" width="24.5703125" customWidth="1"/>
    <col min="9" max="9" width="27" customWidth="1"/>
    <col min="10" max="10" width="36.7109375" customWidth="1"/>
    <col min="11" max="11" width="14.42578125" customWidth="1"/>
    <col min="12" max="12" width="12.5703125" hidden="1" customWidth="1"/>
    <col min="13" max="14" width="6.140625" hidden="1" customWidth="1"/>
    <col min="15" max="15" width="4.28515625" hidden="1" customWidth="1"/>
    <col min="16" max="16" width="11.140625" hidden="1" customWidth="1"/>
    <col min="17" max="17" width="9.5703125" hidden="1" customWidth="1"/>
    <col min="18" max="18" width="12.85546875" hidden="1" customWidth="1"/>
    <col min="19" max="19" width="8" hidden="1" customWidth="1"/>
    <col min="20" max="20" width="8.85546875" hidden="1" customWidth="1"/>
    <col min="21" max="21" width="12.28515625" hidden="1" customWidth="1"/>
    <col min="22" max="22" width="11" hidden="1" customWidth="1"/>
    <col min="23" max="23" width="8.42578125" hidden="1" customWidth="1"/>
    <col min="24" max="16384" width="1.7109375" hidden="1"/>
  </cols>
  <sheetData>
    <row r="1" spans="2:35" ht="15.75" thickBot="1" x14ac:dyDescent="0.3"/>
    <row r="2" spans="2:35" ht="19.5" thickBot="1" x14ac:dyDescent="0.3">
      <c r="B2" s="39" t="s">
        <v>86</v>
      </c>
      <c r="C2" s="40"/>
      <c r="D2" s="40"/>
      <c r="E2" s="40"/>
      <c r="F2" s="40"/>
      <c r="G2" s="40"/>
      <c r="H2" s="40"/>
      <c r="I2" s="40"/>
      <c r="J2" s="41"/>
      <c r="K2" s="42"/>
      <c r="L2" s="42"/>
    </row>
    <row r="3" spans="2:35" x14ac:dyDescent="0.25">
      <c r="B3" s="43" t="s">
        <v>0</v>
      </c>
      <c r="C3" s="378"/>
      <c r="D3" s="378"/>
      <c r="E3" s="379"/>
      <c r="F3" s="44"/>
      <c r="G3" s="44"/>
      <c r="H3" s="44"/>
      <c r="I3" s="44"/>
      <c r="J3" s="45"/>
    </row>
    <row r="4" spans="2:35" ht="15.75" thickBot="1" x14ac:dyDescent="0.3">
      <c r="B4" s="46" t="s">
        <v>20</v>
      </c>
      <c r="C4" s="380"/>
      <c r="D4" s="381"/>
      <c r="E4" s="382"/>
      <c r="F4" s="44"/>
      <c r="G4" s="44"/>
      <c r="H4" s="44"/>
      <c r="I4" s="44"/>
      <c r="J4" s="45"/>
    </row>
    <row r="5" spans="2:35" ht="16.5" thickBot="1" x14ac:dyDescent="0.3">
      <c r="B5" s="47"/>
      <c r="C5" s="48"/>
      <c r="D5" s="48"/>
      <c r="E5" s="48"/>
      <c r="F5" s="48"/>
      <c r="G5" s="48"/>
      <c r="H5" s="48"/>
      <c r="I5" s="48"/>
      <c r="J5" s="49"/>
      <c r="K5" s="50"/>
      <c r="L5" s="50"/>
    </row>
    <row r="6" spans="2:35" ht="15.75" x14ac:dyDescent="0.25">
      <c r="B6" s="51" t="s">
        <v>373</v>
      </c>
      <c r="C6" s="14"/>
      <c r="D6" s="52"/>
      <c r="E6" s="52"/>
      <c r="F6" s="52"/>
      <c r="G6" s="52"/>
      <c r="H6" s="52"/>
      <c r="I6" s="52"/>
      <c r="J6" s="53"/>
      <c r="K6" s="50"/>
      <c r="L6" s="50"/>
    </row>
    <row r="7" spans="2:35" ht="15.6" customHeight="1" x14ac:dyDescent="0.25">
      <c r="B7" s="54" t="s">
        <v>1</v>
      </c>
      <c r="C7" s="475"/>
      <c r="D7" s="55"/>
      <c r="E7" s="55"/>
      <c r="F7" s="44"/>
      <c r="G7" s="44"/>
      <c r="H7" s="44"/>
      <c r="I7" s="44"/>
      <c r="J7" s="45"/>
      <c r="X7" s="56"/>
      <c r="Y7" s="57" t="s">
        <v>9</v>
      </c>
      <c r="Z7" s="57" t="s">
        <v>10</v>
      </c>
      <c r="AA7" s="57" t="s">
        <v>11</v>
      </c>
      <c r="AB7" s="57" t="s">
        <v>12</v>
      </c>
      <c r="AC7" s="57" t="s">
        <v>13</v>
      </c>
      <c r="AD7" s="57" t="s">
        <v>14</v>
      </c>
      <c r="AE7" s="57" t="s">
        <v>15</v>
      </c>
      <c r="AF7" s="57" t="s">
        <v>16</v>
      </c>
      <c r="AG7" s="57" t="s">
        <v>17</v>
      </c>
      <c r="AH7" s="57" t="s">
        <v>18</v>
      </c>
      <c r="AI7" s="57" t="s">
        <v>19</v>
      </c>
    </row>
    <row r="8" spans="2:35" ht="15.6" customHeight="1" x14ac:dyDescent="0.25">
      <c r="B8" s="166" t="s">
        <v>313</v>
      </c>
      <c r="C8" s="15"/>
      <c r="D8" s="55"/>
      <c r="E8" s="55"/>
      <c r="F8" s="44"/>
      <c r="G8" s="44"/>
      <c r="H8" s="44"/>
      <c r="I8" s="44"/>
      <c r="J8" s="45"/>
      <c r="X8" s="56"/>
      <c r="Y8" s="57"/>
      <c r="Z8" s="57"/>
      <c r="AA8" s="57"/>
      <c r="AB8" s="117"/>
      <c r="AC8" s="117"/>
      <c r="AD8" s="117"/>
      <c r="AE8" s="117"/>
      <c r="AF8" s="117"/>
      <c r="AG8" s="117"/>
      <c r="AH8" s="117"/>
      <c r="AI8" s="117"/>
    </row>
    <row r="9" spans="2:35" ht="15.75" x14ac:dyDescent="0.25">
      <c r="B9" s="58" t="s">
        <v>374</v>
      </c>
      <c r="C9" s="15"/>
      <c r="J9" s="5"/>
      <c r="K9" s="50"/>
      <c r="L9" s="50"/>
      <c r="X9" s="56"/>
      <c r="Y9" s="56" t="s">
        <v>37</v>
      </c>
      <c r="Z9" s="56" t="s">
        <v>8</v>
      </c>
      <c r="AA9" s="56" t="s">
        <v>38</v>
      </c>
    </row>
    <row r="10" spans="2:35" ht="15.75" customHeight="1" x14ac:dyDescent="0.25">
      <c r="B10" s="58" t="s">
        <v>375</v>
      </c>
      <c r="C10" s="15"/>
      <c r="J10" s="5"/>
      <c r="X10" s="56"/>
      <c r="Y10" s="59" t="s">
        <v>26</v>
      </c>
      <c r="Z10" s="59" t="s">
        <v>27</v>
      </c>
      <c r="AA10" s="59" t="s">
        <v>28</v>
      </c>
      <c r="AB10" s="59" t="s">
        <v>29</v>
      </c>
    </row>
    <row r="11" spans="2:35" ht="18.75" customHeight="1" x14ac:dyDescent="0.25">
      <c r="B11" s="109" t="s">
        <v>376</v>
      </c>
      <c r="C11" s="110"/>
      <c r="J11" s="5"/>
      <c r="X11" s="56"/>
      <c r="Y11" t="s">
        <v>30</v>
      </c>
      <c r="Z11" t="s">
        <v>133</v>
      </c>
      <c r="AA11" t="s">
        <v>31</v>
      </c>
      <c r="AB11" t="s">
        <v>32</v>
      </c>
    </row>
    <row r="12" spans="2:35" ht="18.75" customHeight="1" x14ac:dyDescent="0.25">
      <c r="B12" s="63" t="s">
        <v>255</v>
      </c>
      <c r="C12" s="111"/>
      <c r="J12" s="5"/>
      <c r="X12" s="56"/>
    </row>
    <row r="13" spans="2:35" ht="18.75" customHeight="1" thickBot="1" x14ac:dyDescent="0.3">
      <c r="B13" s="60" t="s">
        <v>256</v>
      </c>
      <c r="C13" s="111"/>
      <c r="J13" s="5"/>
      <c r="X13" s="56"/>
    </row>
    <row r="14" spans="2:35" ht="15.75" thickBot="1" x14ac:dyDescent="0.3">
      <c r="B14" s="4"/>
      <c r="J14" s="5"/>
      <c r="X14" s="56"/>
      <c r="Y14" t="s">
        <v>134</v>
      </c>
      <c r="Z14" t="s">
        <v>135</v>
      </c>
      <c r="AA14" t="s">
        <v>399</v>
      </c>
    </row>
    <row r="15" spans="2:35" ht="15.75" thickBot="1" x14ac:dyDescent="0.3">
      <c r="B15" s="383" t="s">
        <v>34</v>
      </c>
      <c r="C15" s="384"/>
      <c r="J15" s="5"/>
    </row>
    <row r="16" spans="2:35" x14ac:dyDescent="0.25">
      <c r="B16" s="61" t="s">
        <v>136</v>
      </c>
      <c r="C16" s="16"/>
      <c r="J16" s="5"/>
    </row>
    <row r="17" spans="2:10" x14ac:dyDescent="0.25">
      <c r="B17" s="54" t="s">
        <v>137</v>
      </c>
      <c r="C17" s="17"/>
      <c r="J17" s="5"/>
    </row>
    <row r="18" spans="2:10" x14ac:dyDescent="0.25">
      <c r="B18" s="54" t="s">
        <v>138</v>
      </c>
      <c r="C18" s="17"/>
      <c r="J18" s="5"/>
    </row>
    <row r="19" spans="2:10" x14ac:dyDescent="0.25">
      <c r="B19" s="54" t="s">
        <v>139</v>
      </c>
      <c r="C19" s="17"/>
      <c r="J19" s="5"/>
    </row>
    <row r="20" spans="2:10" ht="15.75" thickBot="1" x14ac:dyDescent="0.3">
      <c r="B20" s="62" t="s">
        <v>140</v>
      </c>
      <c r="C20" s="18"/>
      <c r="J20" s="5"/>
    </row>
    <row r="21" spans="2:10" ht="15.75" thickBot="1" x14ac:dyDescent="0.3">
      <c r="B21" s="4"/>
      <c r="J21" s="5"/>
    </row>
    <row r="22" spans="2:10" x14ac:dyDescent="0.25">
      <c r="B22" s="261" t="s">
        <v>131</v>
      </c>
      <c r="C22" s="262"/>
      <c r="D22" s="263"/>
      <c r="G22" s="261" t="s">
        <v>280</v>
      </c>
      <c r="H22" s="262"/>
      <c r="I22" s="262"/>
      <c r="J22" s="263"/>
    </row>
    <row r="23" spans="2:10" ht="28.9" customHeight="1" x14ac:dyDescent="0.25">
      <c r="B23" s="339" t="s">
        <v>272</v>
      </c>
      <c r="C23" s="340"/>
      <c r="D23" s="341"/>
      <c r="G23" s="318" t="s">
        <v>314</v>
      </c>
      <c r="H23" s="319"/>
      <c r="I23" s="319"/>
      <c r="J23" s="320"/>
    </row>
    <row r="24" spans="2:10" x14ac:dyDescent="0.25">
      <c r="B24" s="63" t="s">
        <v>377</v>
      </c>
      <c r="C24" s="321"/>
      <c r="D24" s="322"/>
      <c r="G24" s="333" t="s">
        <v>378</v>
      </c>
      <c r="H24" s="334"/>
      <c r="I24" s="321"/>
      <c r="J24" s="322"/>
    </row>
    <row r="25" spans="2:10" ht="61.9" customHeight="1" x14ac:dyDescent="0.25">
      <c r="B25" s="167" t="s">
        <v>273</v>
      </c>
      <c r="C25" s="354"/>
      <c r="D25" s="355"/>
      <c r="G25" s="301" t="s">
        <v>273</v>
      </c>
      <c r="H25" s="302"/>
      <c r="I25" s="327"/>
      <c r="J25" s="328"/>
    </row>
    <row r="26" spans="2:10" ht="21.6" customHeight="1" x14ac:dyDescent="0.25">
      <c r="B26" s="63" t="s">
        <v>132</v>
      </c>
      <c r="C26" s="287"/>
      <c r="D26" s="356"/>
      <c r="G26" s="323" t="s">
        <v>132</v>
      </c>
      <c r="H26" s="324"/>
      <c r="I26" s="329"/>
      <c r="J26" s="330"/>
    </row>
    <row r="27" spans="2:10" ht="28.9" customHeight="1" x14ac:dyDescent="0.25">
      <c r="B27" s="301" t="s">
        <v>315</v>
      </c>
      <c r="C27" s="329"/>
      <c r="D27" s="330"/>
      <c r="G27" s="301" t="s">
        <v>409</v>
      </c>
      <c r="H27" s="302"/>
      <c r="I27" s="329"/>
      <c r="J27" s="330"/>
    </row>
    <row r="28" spans="2:10" ht="16.149999999999999" customHeight="1" x14ac:dyDescent="0.25">
      <c r="B28" s="301"/>
      <c r="C28" s="329"/>
      <c r="D28" s="330"/>
      <c r="G28" s="301"/>
      <c r="H28" s="302"/>
      <c r="I28" s="329"/>
      <c r="J28" s="330"/>
    </row>
    <row r="29" spans="2:10" ht="15.75" thickBot="1" x14ac:dyDescent="0.3">
      <c r="B29" s="325"/>
      <c r="C29" s="331"/>
      <c r="D29" s="332"/>
      <c r="G29" s="325"/>
      <c r="H29" s="326"/>
      <c r="I29" s="331"/>
      <c r="J29" s="332"/>
    </row>
    <row r="30" spans="2:10" ht="15.75" thickBot="1" x14ac:dyDescent="0.3">
      <c r="B30" s="4"/>
      <c r="J30" s="5"/>
    </row>
    <row r="31" spans="2:10" ht="15.75" thickBot="1" x14ac:dyDescent="0.3">
      <c r="B31" s="361" t="s">
        <v>126</v>
      </c>
      <c r="C31" s="362"/>
      <c r="D31" s="362"/>
      <c r="E31" s="362"/>
      <c r="F31" s="362"/>
      <c r="G31" s="362"/>
      <c r="H31" s="362"/>
      <c r="I31" s="362"/>
      <c r="J31" s="363"/>
    </row>
    <row r="32" spans="2:10" ht="18" customHeight="1" x14ac:dyDescent="0.25">
      <c r="B32" s="64" t="s">
        <v>3</v>
      </c>
      <c r="C32" s="65" t="s">
        <v>114</v>
      </c>
      <c r="D32" s="65" t="s">
        <v>115</v>
      </c>
      <c r="E32" s="65" t="s">
        <v>116</v>
      </c>
      <c r="F32" s="65" t="s">
        <v>117</v>
      </c>
      <c r="G32" s="65" t="s">
        <v>257</v>
      </c>
      <c r="H32" s="65" t="s">
        <v>118</v>
      </c>
      <c r="I32" s="65" t="s">
        <v>4</v>
      </c>
      <c r="J32" s="66" t="s">
        <v>5</v>
      </c>
    </row>
    <row r="33" spans="2:23" x14ac:dyDescent="0.25">
      <c r="B33" s="67" t="s">
        <v>36</v>
      </c>
      <c r="C33" s="135"/>
      <c r="D33" s="135"/>
      <c r="E33" s="135"/>
      <c r="F33" s="135"/>
      <c r="G33" s="135"/>
      <c r="H33" s="135"/>
      <c r="I33" s="135"/>
      <c r="J33" s="9">
        <f>SUM(C33:I33)</f>
        <v>0</v>
      </c>
    </row>
    <row r="34" spans="2:23" x14ac:dyDescent="0.25">
      <c r="B34" s="67">
        <v>1</v>
      </c>
      <c r="C34" s="135"/>
      <c r="D34" s="135"/>
      <c r="E34" s="135"/>
      <c r="F34" s="135"/>
      <c r="G34" s="135"/>
      <c r="H34" s="135"/>
      <c r="I34" s="135"/>
      <c r="J34" s="9">
        <f>SUM(C34:I34)</f>
        <v>0</v>
      </c>
    </row>
    <row r="35" spans="2:23" ht="15.75" x14ac:dyDescent="0.25">
      <c r="B35" s="67">
        <v>2</v>
      </c>
      <c r="C35" s="135"/>
      <c r="D35" s="135"/>
      <c r="E35" s="135"/>
      <c r="F35" s="135"/>
      <c r="G35" s="135"/>
      <c r="H35" s="135"/>
      <c r="I35" s="135"/>
      <c r="J35" s="9">
        <f>SUM(C35:I35)</f>
        <v>0</v>
      </c>
      <c r="L35" s="68"/>
    </row>
    <row r="36" spans="2:23" ht="15.75" x14ac:dyDescent="0.25">
      <c r="B36" s="67">
        <v>3</v>
      </c>
      <c r="C36" s="135"/>
      <c r="D36" s="135"/>
      <c r="E36" s="135"/>
      <c r="F36" s="135"/>
      <c r="G36" s="135"/>
      <c r="H36" s="135"/>
      <c r="I36" s="135"/>
      <c r="J36" s="9">
        <f>SUM(C36:I36)</f>
        <v>0</v>
      </c>
      <c r="L36" s="68"/>
    </row>
    <row r="37" spans="2:23" ht="15.75" x14ac:dyDescent="0.25">
      <c r="B37" s="67">
        <v>4</v>
      </c>
      <c r="C37" s="135"/>
      <c r="D37" s="135"/>
      <c r="E37" s="135"/>
      <c r="F37" s="135"/>
      <c r="G37" s="135"/>
      <c r="H37" s="135"/>
      <c r="I37" s="135"/>
      <c r="J37" s="9">
        <f>SUM(C37:I37)</f>
        <v>0</v>
      </c>
      <c r="L37" s="69"/>
    </row>
    <row r="38" spans="2:23" ht="16.5" thickBot="1" x14ac:dyDescent="0.3">
      <c r="B38" s="70" t="s">
        <v>2</v>
      </c>
      <c r="C38" s="11">
        <f t="shared" ref="C38:J38" si="0">SUM(C33:C37)</f>
        <v>0</v>
      </c>
      <c r="D38" s="11">
        <f t="shared" si="0"/>
        <v>0</v>
      </c>
      <c r="E38" s="11">
        <f t="shared" si="0"/>
        <v>0</v>
      </c>
      <c r="F38" s="11">
        <f t="shared" si="0"/>
        <v>0</v>
      </c>
      <c r="G38" s="11">
        <f t="shared" si="0"/>
        <v>0</v>
      </c>
      <c r="H38" s="11">
        <f t="shared" si="0"/>
        <v>0</v>
      </c>
      <c r="I38" s="11">
        <f t="shared" si="0"/>
        <v>0</v>
      </c>
      <c r="J38" s="10">
        <f t="shared" si="0"/>
        <v>0</v>
      </c>
      <c r="L38" s="69"/>
    </row>
    <row r="39" spans="2:23" ht="16.5" thickBot="1" x14ac:dyDescent="0.3">
      <c r="B39" s="71"/>
      <c r="C39" s="72"/>
      <c r="D39" s="72"/>
      <c r="E39" s="72"/>
      <c r="F39" s="72"/>
      <c r="G39" s="72"/>
      <c r="H39" s="72"/>
      <c r="I39" s="72"/>
      <c r="J39" s="73"/>
      <c r="L39" s="69"/>
    </row>
    <row r="40" spans="2:23" ht="15.6" customHeight="1" thickBot="1" x14ac:dyDescent="0.3">
      <c r="B40" s="359" t="s">
        <v>112</v>
      </c>
      <c r="C40" s="360"/>
      <c r="D40" s="74"/>
      <c r="E40" s="72"/>
      <c r="F40" s="75"/>
      <c r="G40" s="75"/>
      <c r="H40" s="75"/>
      <c r="I40" s="44"/>
      <c r="J40" s="73"/>
      <c r="L40" s="69"/>
    </row>
    <row r="41" spans="2:23" ht="16.899999999999999" customHeight="1" thickBot="1" x14ac:dyDescent="0.3">
      <c r="B41" s="76" t="s">
        <v>113</v>
      </c>
      <c r="C41" s="77" t="s">
        <v>379</v>
      </c>
      <c r="D41" s="78"/>
      <c r="E41" s="72"/>
      <c r="F41" s="79"/>
      <c r="G41" s="79"/>
      <c r="H41" s="79"/>
      <c r="I41" s="44"/>
      <c r="J41" s="73"/>
      <c r="L41" s="69"/>
    </row>
    <row r="42" spans="2:23" ht="16.899999999999999" customHeight="1" thickBot="1" x14ac:dyDescent="0.3">
      <c r="B42" s="177" t="s">
        <v>317</v>
      </c>
      <c r="C42" s="175"/>
      <c r="D42" s="78"/>
      <c r="E42" s="72"/>
      <c r="F42" s="79"/>
      <c r="G42" s="79"/>
      <c r="H42" s="79"/>
      <c r="I42" s="44"/>
      <c r="J42" s="73"/>
      <c r="L42" t="s">
        <v>119</v>
      </c>
      <c r="M42" t="s">
        <v>120</v>
      </c>
      <c r="R42">
        <f>IF(C42=L42,(20),(0))</f>
        <v>0</v>
      </c>
    </row>
    <row r="43" spans="2:23" ht="16.899999999999999" customHeight="1" thickBot="1" x14ac:dyDescent="0.3">
      <c r="B43" s="178" t="s">
        <v>318</v>
      </c>
      <c r="C43" s="176"/>
      <c r="D43" s="78"/>
      <c r="E43" s="72"/>
      <c r="F43" s="79"/>
      <c r="G43" s="79"/>
      <c r="H43" s="79"/>
      <c r="I43" s="44"/>
      <c r="J43" s="73"/>
      <c r="L43" t="s">
        <v>327</v>
      </c>
      <c r="M43" t="s">
        <v>120</v>
      </c>
      <c r="R43">
        <f>IF(C43=L43,(18),(0))</f>
        <v>0</v>
      </c>
    </row>
    <row r="44" spans="2:23" x14ac:dyDescent="0.25">
      <c r="B44" s="168" t="s">
        <v>319</v>
      </c>
      <c r="C44" s="364"/>
      <c r="F44" s="80"/>
      <c r="G44" s="80"/>
      <c r="J44" s="5"/>
      <c r="L44" t="s">
        <v>121</v>
      </c>
      <c r="M44" t="s">
        <v>122</v>
      </c>
      <c r="O44" t="s">
        <v>123</v>
      </c>
      <c r="P44" t="s">
        <v>328</v>
      </c>
      <c r="Q44" t="s">
        <v>120</v>
      </c>
      <c r="R44">
        <f>IF(C44=L44,(15),(0))</f>
        <v>0</v>
      </c>
      <c r="S44">
        <f>IF(C44=M44,(15),(0))</f>
        <v>0</v>
      </c>
      <c r="T44">
        <f>IF(C44=O44,(15),(0))</f>
        <v>0</v>
      </c>
      <c r="U44">
        <f>IF(C44=P44,(15),(0))</f>
        <v>0</v>
      </c>
      <c r="V44">
        <f>SUM(Q42:U46)</f>
        <v>0</v>
      </c>
      <c r="W44">
        <f>MIN(20,(SUM(V44)))</f>
        <v>0</v>
      </c>
    </row>
    <row r="45" spans="2:23" ht="15.6" customHeight="1" x14ac:dyDescent="0.25">
      <c r="B45" s="169" t="s">
        <v>320</v>
      </c>
      <c r="C45" s="365"/>
      <c r="F45" s="80"/>
      <c r="G45" s="80"/>
      <c r="J45" s="5"/>
      <c r="L45" t="s">
        <v>124</v>
      </c>
      <c r="M45" t="s">
        <v>125</v>
      </c>
      <c r="O45" t="s">
        <v>329</v>
      </c>
      <c r="P45" t="s">
        <v>120</v>
      </c>
      <c r="Q45">
        <f>IF(C47=L45,(10),(0))</f>
        <v>0</v>
      </c>
      <c r="R45">
        <f>IF(C47=M45,(15),(0))</f>
        <v>0</v>
      </c>
      <c r="S45">
        <f>IF(C47=O45,(15),(0))</f>
        <v>0</v>
      </c>
    </row>
    <row r="46" spans="2:23" ht="16.899999999999999" customHeight="1" thickBot="1" x14ac:dyDescent="0.3">
      <c r="B46" s="170" t="s">
        <v>321</v>
      </c>
      <c r="C46" s="366"/>
      <c r="F46" s="80"/>
      <c r="G46" s="80"/>
      <c r="J46" s="5"/>
      <c r="L46" t="s">
        <v>330</v>
      </c>
      <c r="M46" t="s">
        <v>331</v>
      </c>
      <c r="O46" t="s">
        <v>120</v>
      </c>
      <c r="Q46">
        <f>IF(C50=L46,(5),(0))</f>
        <v>0</v>
      </c>
      <c r="R46">
        <f>IF(C50=M46,(10),(0))</f>
        <v>0</v>
      </c>
    </row>
    <row r="47" spans="2:23" ht="15" customHeight="1" x14ac:dyDescent="0.25">
      <c r="B47" s="168" t="s">
        <v>322</v>
      </c>
      <c r="C47" s="364"/>
      <c r="F47" s="80"/>
      <c r="G47" s="80"/>
      <c r="J47" s="5"/>
    </row>
    <row r="48" spans="2:23" ht="17.45" customHeight="1" x14ac:dyDescent="0.25">
      <c r="B48" s="171" t="s">
        <v>323</v>
      </c>
      <c r="C48" s="365"/>
      <c r="F48" s="80"/>
      <c r="G48" s="80"/>
      <c r="J48" s="5"/>
    </row>
    <row r="49" spans="2:12" ht="18" customHeight="1" thickBot="1" x14ac:dyDescent="0.3">
      <c r="B49" s="172" t="s">
        <v>324</v>
      </c>
      <c r="C49" s="366"/>
      <c r="F49" s="80"/>
      <c r="G49" s="80"/>
      <c r="J49" s="5"/>
    </row>
    <row r="50" spans="2:12" ht="16.149999999999999" customHeight="1" x14ac:dyDescent="0.25">
      <c r="B50" s="168" t="s">
        <v>325</v>
      </c>
      <c r="C50" s="364"/>
      <c r="D50" s="81"/>
      <c r="F50" s="80"/>
      <c r="G50" s="80"/>
      <c r="J50" s="5"/>
    </row>
    <row r="51" spans="2:12" ht="15" customHeight="1" thickBot="1" x14ac:dyDescent="0.3">
      <c r="B51" s="173" t="s">
        <v>326</v>
      </c>
      <c r="C51" s="366"/>
      <c r="D51" s="81"/>
      <c r="F51" s="80"/>
      <c r="G51" s="80"/>
      <c r="J51" s="5"/>
    </row>
    <row r="52" spans="2:12" ht="15.75" thickBot="1" x14ac:dyDescent="0.3">
      <c r="B52" s="82"/>
      <c r="J52" s="5"/>
    </row>
    <row r="53" spans="2:12" ht="15.75" thickBot="1" x14ac:dyDescent="0.3">
      <c r="B53" s="386" t="s">
        <v>380</v>
      </c>
      <c r="C53" s="387"/>
      <c r="D53" s="387"/>
      <c r="E53" s="387"/>
      <c r="F53" s="387"/>
      <c r="G53" s="387"/>
      <c r="H53" s="387"/>
      <c r="I53" s="388"/>
      <c r="J53" s="5"/>
    </row>
    <row r="54" spans="2:12" ht="17.25" customHeight="1" x14ac:dyDescent="0.25">
      <c r="B54" s="64" t="s">
        <v>3</v>
      </c>
      <c r="C54" s="83" t="s">
        <v>95</v>
      </c>
      <c r="D54" s="83" t="s">
        <v>111</v>
      </c>
      <c r="E54" s="83" t="s">
        <v>96</v>
      </c>
      <c r="F54" s="83" t="s">
        <v>97</v>
      </c>
      <c r="G54" s="83" t="s">
        <v>258</v>
      </c>
      <c r="H54" s="83" t="s">
        <v>98</v>
      </c>
      <c r="I54" s="84" t="s">
        <v>99</v>
      </c>
      <c r="J54" s="85"/>
    </row>
    <row r="55" spans="2:12" x14ac:dyDescent="0.25">
      <c r="B55" s="67" t="s">
        <v>36</v>
      </c>
      <c r="C55" s="19"/>
      <c r="D55" s="19"/>
      <c r="E55" s="19"/>
      <c r="F55" s="19"/>
      <c r="G55" s="19"/>
      <c r="H55" s="19"/>
      <c r="I55" s="20"/>
      <c r="J55" s="5"/>
    </row>
    <row r="56" spans="2:12" x14ac:dyDescent="0.25">
      <c r="B56" s="67">
        <v>1</v>
      </c>
      <c r="C56" s="19"/>
      <c r="D56" s="19"/>
      <c r="E56" s="19"/>
      <c r="F56" s="19"/>
      <c r="G56" s="19"/>
      <c r="H56" s="19"/>
      <c r="I56" s="20"/>
      <c r="J56" s="5"/>
    </row>
    <row r="57" spans="2:12" x14ac:dyDescent="0.25">
      <c r="B57" s="67">
        <v>2</v>
      </c>
      <c r="C57" s="19"/>
      <c r="D57" s="19"/>
      <c r="E57" s="19"/>
      <c r="F57" s="19"/>
      <c r="G57" s="19"/>
      <c r="H57" s="19"/>
      <c r="I57" s="20"/>
      <c r="J57" s="5"/>
    </row>
    <row r="58" spans="2:12" x14ac:dyDescent="0.25">
      <c r="B58" s="67">
        <v>3</v>
      </c>
      <c r="C58" s="19"/>
      <c r="D58" s="19"/>
      <c r="E58" s="19"/>
      <c r="F58" s="19"/>
      <c r="G58" s="19"/>
      <c r="H58" s="19"/>
      <c r="I58" s="20"/>
      <c r="J58" s="5"/>
    </row>
    <row r="59" spans="2:12" ht="15.75" thickBot="1" x14ac:dyDescent="0.3">
      <c r="B59" s="86">
        <v>4</v>
      </c>
      <c r="C59" s="21"/>
      <c r="D59" s="21"/>
      <c r="E59" s="21"/>
      <c r="F59" s="21"/>
      <c r="G59" s="21"/>
      <c r="H59" s="21"/>
      <c r="I59" s="22"/>
      <c r="J59" s="5"/>
    </row>
    <row r="60" spans="2:12" ht="15.75" thickBot="1" x14ac:dyDescent="0.3">
      <c r="B60" s="87"/>
      <c r="J60" s="5"/>
    </row>
    <row r="61" spans="2:12" ht="33" customHeight="1" thickBot="1" x14ac:dyDescent="0.3">
      <c r="B61" s="389" t="s">
        <v>130</v>
      </c>
      <c r="C61" s="390"/>
      <c r="J61" s="5"/>
    </row>
    <row r="62" spans="2:12" ht="15.75" x14ac:dyDescent="0.25">
      <c r="B62" s="88" t="s">
        <v>128</v>
      </c>
      <c r="C62" s="66" t="s">
        <v>129</v>
      </c>
      <c r="D62" s="89"/>
      <c r="E62" s="90"/>
      <c r="F62" s="89"/>
      <c r="G62" s="89"/>
      <c r="H62" s="89"/>
      <c r="I62" s="89"/>
      <c r="J62" s="91"/>
      <c r="K62" s="92"/>
      <c r="L62" s="92"/>
    </row>
    <row r="63" spans="2:12" x14ac:dyDescent="0.25">
      <c r="B63" s="93" t="s">
        <v>100</v>
      </c>
      <c r="C63" s="23"/>
      <c r="D63" s="94"/>
      <c r="H63" s="94"/>
      <c r="J63" s="5"/>
    </row>
    <row r="64" spans="2:12" x14ac:dyDescent="0.25">
      <c r="B64" s="93" t="s">
        <v>101</v>
      </c>
      <c r="C64" s="23"/>
      <c r="D64" s="94"/>
      <c r="H64" s="94"/>
      <c r="J64" s="5"/>
    </row>
    <row r="65" spans="2:10" x14ac:dyDescent="0.25">
      <c r="B65" s="93" t="s">
        <v>102</v>
      </c>
      <c r="C65" s="23"/>
      <c r="D65" s="94"/>
      <c r="F65" s="55"/>
      <c r="G65" s="55"/>
      <c r="H65" s="94"/>
      <c r="I65" s="55"/>
      <c r="J65" s="5"/>
    </row>
    <row r="66" spans="2:10" x14ac:dyDescent="0.25">
      <c r="B66" s="93" t="s">
        <v>103</v>
      </c>
      <c r="C66" s="23"/>
      <c r="D66" s="94"/>
      <c r="F66" s="55"/>
      <c r="G66" s="55"/>
      <c r="H66" s="94"/>
      <c r="I66" s="55"/>
      <c r="J66" s="5"/>
    </row>
    <row r="67" spans="2:10" x14ac:dyDescent="0.25">
      <c r="B67" s="93" t="s">
        <v>104</v>
      </c>
      <c r="C67" s="23"/>
      <c r="D67" s="94"/>
      <c r="F67" s="55"/>
      <c r="G67" s="55"/>
      <c r="H67" s="94"/>
      <c r="I67" s="55"/>
      <c r="J67" s="5"/>
    </row>
    <row r="68" spans="2:10" x14ac:dyDescent="0.25">
      <c r="B68" s="93" t="s">
        <v>105</v>
      </c>
      <c r="C68" s="23"/>
      <c r="D68" s="94"/>
      <c r="H68" s="94"/>
      <c r="J68" s="5"/>
    </row>
    <row r="69" spans="2:10" x14ac:dyDescent="0.25">
      <c r="B69" s="93" t="s">
        <v>167</v>
      </c>
      <c r="C69" s="23"/>
      <c r="D69" s="94"/>
      <c r="H69" s="94"/>
      <c r="J69" s="5"/>
    </row>
    <row r="70" spans="2:10" ht="16.149999999999999" customHeight="1" x14ac:dyDescent="0.25">
      <c r="B70" s="95" t="s">
        <v>333</v>
      </c>
      <c r="C70" s="23"/>
      <c r="D70" s="94"/>
      <c r="H70" s="94"/>
      <c r="J70" s="5"/>
    </row>
    <row r="71" spans="2:10" x14ac:dyDescent="0.25">
      <c r="B71" s="179" t="s">
        <v>127</v>
      </c>
      <c r="C71" s="24"/>
      <c r="D71" s="94"/>
      <c r="H71" s="94"/>
      <c r="J71" s="5"/>
    </row>
    <row r="72" spans="2:10" x14ac:dyDescent="0.25">
      <c r="B72" s="179" t="s">
        <v>127</v>
      </c>
      <c r="C72" s="24"/>
      <c r="D72" s="94"/>
      <c r="H72" s="94"/>
      <c r="J72" s="5"/>
    </row>
    <row r="73" spans="2:10" ht="15.75" thickBot="1" x14ac:dyDescent="0.3">
      <c r="B73" s="96" t="s">
        <v>5</v>
      </c>
      <c r="C73" s="12">
        <f>SUM(C63:C72)</f>
        <v>0</v>
      </c>
      <c r="D73" s="97"/>
      <c r="F73" s="98"/>
      <c r="G73" s="98"/>
      <c r="H73" s="97"/>
      <c r="I73" s="98"/>
      <c r="J73" s="5"/>
    </row>
    <row r="74" spans="2:10" ht="15.75" thickBot="1" x14ac:dyDescent="0.3">
      <c r="B74" s="4"/>
      <c r="J74" s="5"/>
    </row>
    <row r="75" spans="2:10" x14ac:dyDescent="0.25">
      <c r="B75" s="180" t="s">
        <v>274</v>
      </c>
      <c r="C75" s="118"/>
      <c r="J75" s="5"/>
    </row>
    <row r="76" spans="2:10" x14ac:dyDescent="0.25">
      <c r="B76" s="357" t="s">
        <v>275</v>
      </c>
      <c r="C76" s="358"/>
      <c r="J76" s="5"/>
    </row>
    <row r="77" spans="2:10" x14ac:dyDescent="0.25">
      <c r="B77" s="181" t="s">
        <v>276</v>
      </c>
      <c r="C77" s="23"/>
      <c r="J77" s="5"/>
    </row>
    <row r="78" spans="2:10" ht="45" x14ac:dyDescent="0.25">
      <c r="B78" s="181" t="s">
        <v>277</v>
      </c>
      <c r="C78" s="23"/>
      <c r="J78" s="5"/>
    </row>
    <row r="79" spans="2:10" ht="30" x14ac:dyDescent="0.25">
      <c r="B79" s="181" t="s">
        <v>400</v>
      </c>
      <c r="C79" s="23"/>
      <c r="J79" s="5"/>
    </row>
    <row r="80" spans="2:10" ht="30" x14ac:dyDescent="0.25">
      <c r="B80" s="181" t="s">
        <v>278</v>
      </c>
      <c r="C80" s="23"/>
      <c r="J80" s="5"/>
    </row>
    <row r="81" spans="2:17" ht="60" x14ac:dyDescent="0.25">
      <c r="B81" s="182" t="s">
        <v>401</v>
      </c>
      <c r="C81" s="24"/>
      <c r="J81" s="5"/>
    </row>
    <row r="82" spans="2:17" ht="30.75" thickBot="1" x14ac:dyDescent="0.3">
      <c r="B82" s="183" t="s">
        <v>279</v>
      </c>
      <c r="C82" s="119"/>
      <c r="J82" s="5"/>
    </row>
    <row r="83" spans="2:17" ht="15.75" thickBot="1" x14ac:dyDescent="0.3">
      <c r="B83" s="4"/>
      <c r="J83" s="5"/>
    </row>
    <row r="84" spans="2:17" ht="46.5" customHeight="1" thickBot="1" x14ac:dyDescent="0.3">
      <c r="B84" s="174" t="s">
        <v>386</v>
      </c>
      <c r="C84" s="367"/>
      <c r="D84" s="368"/>
      <c r="E84" s="368"/>
      <c r="F84" s="368"/>
      <c r="G84" s="368"/>
      <c r="H84" s="369"/>
      <c r="J84" s="5"/>
    </row>
    <row r="85" spans="2:17" ht="15.75" thickBot="1" x14ac:dyDescent="0.3">
      <c r="B85" s="4"/>
      <c r="J85" s="5"/>
    </row>
    <row r="86" spans="2:17" ht="45" customHeight="1" x14ac:dyDescent="0.25">
      <c r="B86" s="348" t="s">
        <v>335</v>
      </c>
      <c r="C86" s="349"/>
      <c r="D86" s="349"/>
      <c r="E86" s="349"/>
      <c r="F86" s="349"/>
      <c r="G86" s="349"/>
      <c r="H86" s="350"/>
      <c r="I86" s="55"/>
      <c r="J86" s="5"/>
    </row>
    <row r="87" spans="2:17" ht="27" customHeight="1" thickBot="1" x14ac:dyDescent="0.3">
      <c r="B87" s="351" t="s">
        <v>336</v>
      </c>
      <c r="C87" s="352"/>
      <c r="D87" s="352"/>
      <c r="E87" s="352"/>
      <c r="F87" s="352"/>
      <c r="G87" s="352"/>
      <c r="H87" s="353"/>
      <c r="I87" s="127"/>
      <c r="J87" s="99"/>
      <c r="L87" s="56"/>
      <c r="M87" s="56" t="s">
        <v>80</v>
      </c>
      <c r="N87" s="56"/>
      <c r="O87" s="56" t="s">
        <v>164</v>
      </c>
      <c r="P87" s="56"/>
    </row>
    <row r="88" spans="2:17" ht="30" customHeight="1" x14ac:dyDescent="0.25">
      <c r="B88" s="345" t="s">
        <v>339</v>
      </c>
      <c r="C88" s="346"/>
      <c r="D88" s="346"/>
      <c r="E88" s="346"/>
      <c r="F88" s="346"/>
      <c r="G88" s="346"/>
      <c r="H88" s="347"/>
      <c r="I88" s="126"/>
      <c r="J88" s="99"/>
      <c r="L88" s="56"/>
      <c r="M88" s="56"/>
      <c r="N88" s="56"/>
      <c r="O88" s="56"/>
      <c r="P88" s="56"/>
    </row>
    <row r="89" spans="2:17" ht="32.25" customHeight="1" x14ac:dyDescent="0.25">
      <c r="B89" s="140" t="s">
        <v>143</v>
      </c>
      <c r="C89" s="385" t="s">
        <v>163</v>
      </c>
      <c r="D89" s="385"/>
      <c r="E89" s="385"/>
      <c r="F89" s="128" t="s">
        <v>381</v>
      </c>
      <c r="G89" s="138" t="s">
        <v>166</v>
      </c>
      <c r="H89" s="129" t="s">
        <v>382</v>
      </c>
      <c r="J89" s="5"/>
      <c r="L89" s="56"/>
      <c r="M89" s="56">
        <v>4</v>
      </c>
      <c r="N89" s="56"/>
      <c r="O89" s="56">
        <v>0</v>
      </c>
      <c r="P89" s="56"/>
    </row>
    <row r="90" spans="2:17" ht="16.149999999999999" customHeight="1" x14ac:dyDescent="0.25">
      <c r="B90" s="100" t="s">
        <v>159</v>
      </c>
      <c r="C90" s="240" t="s">
        <v>198</v>
      </c>
      <c r="D90" s="240"/>
      <c r="E90" s="240"/>
      <c r="F90" s="135"/>
      <c r="G90" s="101">
        <v>3</v>
      </c>
      <c r="H90" s="136"/>
      <c r="J90" s="5"/>
      <c r="L90" s="56"/>
      <c r="M90" s="56">
        <v>3</v>
      </c>
      <c r="N90" s="56"/>
      <c r="O90" s="56">
        <v>0</v>
      </c>
      <c r="P90" s="56"/>
    </row>
    <row r="91" spans="2:17" ht="16.149999999999999" customHeight="1" x14ac:dyDescent="0.25">
      <c r="B91" s="100" t="s">
        <v>286</v>
      </c>
      <c r="C91" s="338"/>
      <c r="D91" s="338"/>
      <c r="E91" s="338"/>
      <c r="F91" s="135"/>
      <c r="G91" s="101">
        <v>3</v>
      </c>
      <c r="H91" s="136"/>
      <c r="J91" s="5"/>
      <c r="L91" s="56"/>
      <c r="M91" s="56"/>
      <c r="N91" s="56"/>
      <c r="O91" s="56">
        <v>2</v>
      </c>
      <c r="P91" s="56">
        <v>0</v>
      </c>
      <c r="Q91" s="56"/>
    </row>
    <row r="92" spans="2:17" ht="16.149999999999999" customHeight="1" x14ac:dyDescent="0.25">
      <c r="B92" s="100" t="s">
        <v>287</v>
      </c>
      <c r="C92" s="338"/>
      <c r="D92" s="338"/>
      <c r="E92" s="338"/>
      <c r="F92" s="135"/>
      <c r="G92" s="101">
        <v>3</v>
      </c>
      <c r="H92" s="136"/>
      <c r="J92" s="5"/>
      <c r="L92" s="56"/>
      <c r="M92" s="56"/>
      <c r="N92" s="56"/>
      <c r="O92" s="56">
        <v>1</v>
      </c>
      <c r="P92" s="56">
        <v>0</v>
      </c>
      <c r="Q92" s="56"/>
    </row>
    <row r="93" spans="2:17" ht="34.5" customHeight="1" x14ac:dyDescent="0.25">
      <c r="B93" s="100" t="s">
        <v>387</v>
      </c>
      <c r="C93" s="338"/>
      <c r="D93" s="338"/>
      <c r="E93" s="338"/>
      <c r="F93" s="135"/>
      <c r="G93" s="101">
        <v>3</v>
      </c>
      <c r="H93" s="136"/>
      <c r="J93" s="5"/>
      <c r="L93" s="56"/>
      <c r="M93" s="56"/>
      <c r="N93" s="56"/>
      <c r="O93" s="56">
        <v>4</v>
      </c>
      <c r="P93" s="56">
        <v>0</v>
      </c>
    </row>
    <row r="94" spans="2:17" ht="16.149999999999999" customHeight="1" x14ac:dyDescent="0.25">
      <c r="B94" s="100" t="s">
        <v>160</v>
      </c>
      <c r="C94" s="240" t="s">
        <v>199</v>
      </c>
      <c r="D94" s="240"/>
      <c r="E94" s="240"/>
      <c r="F94" s="135"/>
      <c r="G94" s="101">
        <v>3</v>
      </c>
      <c r="H94" s="136"/>
      <c r="J94" s="5"/>
      <c r="L94" s="56"/>
      <c r="M94" s="56"/>
      <c r="N94" s="56"/>
      <c r="O94" s="56">
        <v>6</v>
      </c>
      <c r="P94" s="56">
        <v>0</v>
      </c>
    </row>
    <row r="95" spans="2:17" ht="16.149999999999999" customHeight="1" x14ac:dyDescent="0.25">
      <c r="B95" s="100" t="s">
        <v>201</v>
      </c>
      <c r="C95" s="240" t="s">
        <v>202</v>
      </c>
      <c r="D95" s="240"/>
      <c r="E95" s="240"/>
      <c r="F95" s="135"/>
      <c r="G95" s="101">
        <v>3</v>
      </c>
      <c r="H95" s="136"/>
      <c r="J95" s="5"/>
      <c r="L95" s="56"/>
      <c r="M95" s="56"/>
      <c r="N95" s="56"/>
      <c r="O95" s="56"/>
      <c r="P95" s="56"/>
    </row>
    <row r="96" spans="2:17" ht="63" customHeight="1" x14ac:dyDescent="0.25">
      <c r="B96" s="100" t="s">
        <v>288</v>
      </c>
      <c r="C96" s="240" t="s">
        <v>289</v>
      </c>
      <c r="D96" s="240"/>
      <c r="E96" s="240"/>
      <c r="F96" s="135"/>
      <c r="G96" s="101">
        <v>3</v>
      </c>
      <c r="H96" s="136"/>
      <c r="J96" s="5"/>
      <c r="L96" s="56"/>
      <c r="M96" s="56"/>
      <c r="N96" s="56"/>
      <c r="O96" s="56"/>
      <c r="P96" s="56"/>
    </row>
    <row r="97" spans="2:16" ht="48.75" customHeight="1" x14ac:dyDescent="0.25">
      <c r="B97" s="184" t="s">
        <v>337</v>
      </c>
      <c r="C97" s="240" t="s">
        <v>293</v>
      </c>
      <c r="D97" s="240"/>
      <c r="E97" s="240"/>
      <c r="F97" s="135"/>
      <c r="G97" s="101">
        <v>3</v>
      </c>
      <c r="H97" s="136"/>
      <c r="J97" s="5"/>
      <c r="L97" s="56"/>
      <c r="M97" s="56"/>
      <c r="N97" s="56"/>
      <c r="O97" s="56"/>
      <c r="P97" s="56"/>
    </row>
    <row r="98" spans="2:16" ht="16.149999999999999" customHeight="1" x14ac:dyDescent="0.25">
      <c r="B98" s="156" t="s">
        <v>291</v>
      </c>
      <c r="C98" s="240" t="s">
        <v>290</v>
      </c>
      <c r="D98" s="240"/>
      <c r="E98" s="240"/>
      <c r="F98" s="135"/>
      <c r="G98" s="101">
        <v>3</v>
      </c>
      <c r="H98" s="136"/>
      <c r="J98" s="5"/>
      <c r="L98" s="56"/>
      <c r="M98" s="56"/>
      <c r="N98" s="56"/>
      <c r="O98" s="56"/>
      <c r="P98" s="56"/>
    </row>
    <row r="99" spans="2:16" ht="16.149999999999999" customHeight="1" x14ac:dyDescent="0.25">
      <c r="B99" s="156" t="s">
        <v>292</v>
      </c>
      <c r="C99" s="338"/>
      <c r="D99" s="338"/>
      <c r="E99" s="338"/>
      <c r="F99" s="135"/>
      <c r="G99" s="101">
        <v>3</v>
      </c>
      <c r="H99" s="136"/>
      <c r="J99" s="5"/>
      <c r="L99" s="56"/>
      <c r="M99" s="56"/>
      <c r="N99" s="56"/>
      <c r="O99" s="56"/>
      <c r="P99" s="56"/>
    </row>
    <row r="100" spans="2:16" ht="16.149999999999999" customHeight="1" x14ac:dyDescent="0.25">
      <c r="B100" s="100" t="s">
        <v>161</v>
      </c>
      <c r="C100" s="240" t="s">
        <v>200</v>
      </c>
      <c r="D100" s="240"/>
      <c r="E100" s="240"/>
      <c r="F100" s="135"/>
      <c r="G100" s="101">
        <v>2</v>
      </c>
      <c r="H100" s="136"/>
      <c r="J100" s="5"/>
      <c r="L100" s="56"/>
      <c r="M100" s="56"/>
      <c r="N100" s="56"/>
      <c r="O100" s="56"/>
      <c r="P100" s="56"/>
    </row>
    <row r="101" spans="2:16" ht="33.75" customHeight="1" x14ac:dyDescent="0.25">
      <c r="B101" s="100" t="s">
        <v>162</v>
      </c>
      <c r="C101" s="338"/>
      <c r="D101" s="338"/>
      <c r="E101" s="338"/>
      <c r="F101" s="135"/>
      <c r="G101" s="101">
        <v>2</v>
      </c>
      <c r="H101" s="136"/>
      <c r="J101" s="5"/>
      <c r="L101" s="56"/>
      <c r="M101" s="56"/>
      <c r="N101" s="56"/>
      <c r="O101" s="56"/>
      <c r="P101" s="56"/>
    </row>
    <row r="102" spans="2:16" ht="27.75" customHeight="1" x14ac:dyDescent="0.25">
      <c r="B102" s="100" t="s">
        <v>156</v>
      </c>
      <c r="C102" s="240" t="s">
        <v>342</v>
      </c>
      <c r="D102" s="240"/>
      <c r="E102" s="240"/>
      <c r="F102" s="135"/>
      <c r="G102" s="101">
        <v>2</v>
      </c>
      <c r="H102" s="136"/>
      <c r="J102" s="5"/>
      <c r="L102" s="56"/>
      <c r="M102" s="56"/>
      <c r="N102" s="56"/>
      <c r="O102" s="56"/>
      <c r="P102" s="56"/>
    </row>
    <row r="103" spans="2:16" ht="33.75" customHeight="1" x14ac:dyDescent="0.25">
      <c r="B103" s="100" t="s">
        <v>283</v>
      </c>
      <c r="C103" s="247"/>
      <c r="D103" s="248"/>
      <c r="E103" s="335"/>
      <c r="F103" s="135"/>
      <c r="G103" s="101">
        <v>1</v>
      </c>
      <c r="H103" s="136"/>
      <c r="J103" s="5"/>
      <c r="L103" s="56"/>
      <c r="M103" s="56"/>
      <c r="N103" s="56"/>
      <c r="O103" s="56"/>
      <c r="P103" s="56"/>
    </row>
    <row r="104" spans="2:16" ht="34.5" customHeight="1" x14ac:dyDescent="0.25">
      <c r="B104" s="100" t="s">
        <v>338</v>
      </c>
      <c r="C104" s="240" t="s">
        <v>402</v>
      </c>
      <c r="D104" s="240"/>
      <c r="E104" s="240"/>
      <c r="F104" s="135"/>
      <c r="G104" s="101">
        <v>1</v>
      </c>
      <c r="H104" s="136"/>
      <c r="J104" s="5"/>
      <c r="L104" s="56"/>
      <c r="M104" s="56"/>
      <c r="N104" s="56"/>
      <c r="O104" s="56"/>
      <c r="P104" s="56"/>
    </row>
    <row r="105" spans="2:16" ht="30" customHeight="1" x14ac:dyDescent="0.25">
      <c r="B105" s="100" t="s">
        <v>285</v>
      </c>
      <c r="C105" s="338"/>
      <c r="D105" s="338"/>
      <c r="E105" s="338"/>
      <c r="F105" s="135"/>
      <c r="G105" s="101">
        <v>1</v>
      </c>
      <c r="H105" s="136"/>
      <c r="J105" s="5"/>
      <c r="L105" s="56"/>
      <c r="M105" s="56"/>
      <c r="N105" s="56"/>
      <c r="O105" s="56"/>
      <c r="P105" s="56"/>
    </row>
    <row r="106" spans="2:16" ht="33.6" customHeight="1" x14ac:dyDescent="0.25">
      <c r="B106" s="100" t="s">
        <v>384</v>
      </c>
      <c r="C106" s="338"/>
      <c r="D106" s="338"/>
      <c r="E106" s="338"/>
      <c r="F106" s="135"/>
      <c r="G106" s="101">
        <v>1</v>
      </c>
      <c r="H106" s="136"/>
      <c r="J106" s="5"/>
      <c r="L106" s="56"/>
      <c r="M106" s="56"/>
      <c r="N106" s="56"/>
      <c r="O106" s="56"/>
      <c r="P106" s="56"/>
    </row>
    <row r="107" spans="2:16" ht="30.75" customHeight="1" x14ac:dyDescent="0.25">
      <c r="B107" s="100" t="s">
        <v>284</v>
      </c>
      <c r="C107" s="338"/>
      <c r="D107" s="338"/>
      <c r="E107" s="338"/>
      <c r="F107" s="135"/>
      <c r="G107" s="101">
        <v>1</v>
      </c>
      <c r="H107" s="136"/>
      <c r="J107" s="5"/>
      <c r="L107" s="56"/>
      <c r="M107" s="56"/>
      <c r="N107" s="56"/>
      <c r="O107" s="56"/>
      <c r="P107" s="56"/>
    </row>
    <row r="108" spans="2:16" ht="30.75" customHeight="1" thickBot="1" x14ac:dyDescent="0.3">
      <c r="B108" s="130" t="s">
        <v>334</v>
      </c>
      <c r="C108" s="377"/>
      <c r="D108" s="377"/>
      <c r="E108" s="377"/>
      <c r="F108" s="131"/>
      <c r="G108" s="120">
        <v>1</v>
      </c>
      <c r="H108" s="132"/>
      <c r="J108" s="5"/>
      <c r="L108" s="56"/>
      <c r="M108" s="56"/>
      <c r="N108" s="56"/>
      <c r="O108" s="56"/>
      <c r="P108" s="56"/>
    </row>
    <row r="109" spans="2:16" ht="30.75" customHeight="1" thickBot="1" x14ac:dyDescent="0.3">
      <c r="B109" s="371" t="s">
        <v>5</v>
      </c>
      <c r="C109" s="372"/>
      <c r="D109" s="372"/>
      <c r="E109" s="372"/>
      <c r="F109" s="372"/>
      <c r="G109" s="372"/>
      <c r="H109" s="13">
        <f>MIN(15,(SUM(H90:H108)))</f>
        <v>0</v>
      </c>
      <c r="J109" s="5"/>
      <c r="L109" s="56"/>
      <c r="M109" s="56"/>
      <c r="N109" s="56"/>
      <c r="O109" s="56"/>
      <c r="P109" s="56"/>
    </row>
    <row r="110" spans="2:16" ht="16.149999999999999" customHeight="1" thickBot="1" x14ac:dyDescent="0.3">
      <c r="B110" s="4"/>
      <c r="H110" s="5"/>
      <c r="J110" s="5"/>
      <c r="L110" s="56"/>
      <c r="M110" s="56"/>
      <c r="N110" s="56"/>
      <c r="O110" s="56"/>
      <c r="P110" s="56"/>
    </row>
    <row r="111" spans="2:16" ht="16.149999999999999" customHeight="1" x14ac:dyDescent="0.25">
      <c r="B111" s="345" t="s">
        <v>383</v>
      </c>
      <c r="C111" s="346"/>
      <c r="D111" s="346"/>
      <c r="E111" s="346"/>
      <c r="F111" s="346"/>
      <c r="G111" s="346"/>
      <c r="H111" s="347"/>
      <c r="J111" s="5"/>
    </row>
    <row r="112" spans="2:16" ht="30" customHeight="1" x14ac:dyDescent="0.25">
      <c r="B112" s="140" t="s">
        <v>143</v>
      </c>
      <c r="C112" s="385" t="s">
        <v>163</v>
      </c>
      <c r="D112" s="385"/>
      <c r="E112" s="385"/>
      <c r="F112" s="128" t="s">
        <v>381</v>
      </c>
      <c r="G112" s="138" t="s">
        <v>166</v>
      </c>
      <c r="H112" s="129" t="s">
        <v>382</v>
      </c>
      <c r="J112" s="5"/>
    </row>
    <row r="113" spans="2:10" ht="33.75" customHeight="1" x14ac:dyDescent="0.25">
      <c r="B113" s="100" t="s">
        <v>158</v>
      </c>
      <c r="C113" s="247" t="s">
        <v>183</v>
      </c>
      <c r="D113" s="248"/>
      <c r="E113" s="335"/>
      <c r="F113" s="135"/>
      <c r="G113" s="101">
        <v>3</v>
      </c>
      <c r="H113" s="136"/>
      <c r="J113" s="5"/>
    </row>
    <row r="114" spans="2:10" ht="126" customHeight="1" x14ac:dyDescent="0.25">
      <c r="B114" s="100" t="s">
        <v>146</v>
      </c>
      <c r="C114" s="342" t="s">
        <v>220</v>
      </c>
      <c r="D114" s="343"/>
      <c r="E114" s="344"/>
      <c r="F114" s="135"/>
      <c r="G114" s="101">
        <v>3</v>
      </c>
      <c r="H114" s="136"/>
      <c r="J114" s="5"/>
    </row>
    <row r="115" spans="2:10" ht="38.25" customHeight="1" x14ac:dyDescent="0.25">
      <c r="B115" s="100" t="s">
        <v>147</v>
      </c>
      <c r="C115" s="240" t="s">
        <v>221</v>
      </c>
      <c r="D115" s="240"/>
      <c r="E115" s="240"/>
      <c r="F115" s="135"/>
      <c r="G115" s="101">
        <v>3</v>
      </c>
      <c r="H115" s="136"/>
      <c r="J115" s="5"/>
    </row>
    <row r="116" spans="2:10" ht="58.5" customHeight="1" x14ac:dyDescent="0.25">
      <c r="B116" s="100" t="s">
        <v>148</v>
      </c>
      <c r="C116" s="247" t="s">
        <v>222</v>
      </c>
      <c r="D116" s="248"/>
      <c r="E116" s="335"/>
      <c r="F116" s="135"/>
      <c r="G116" s="101">
        <v>3</v>
      </c>
      <c r="H116" s="136"/>
      <c r="J116" s="5"/>
    </row>
    <row r="117" spans="2:10" ht="156" customHeight="1" x14ac:dyDescent="0.25">
      <c r="B117" s="100" t="s">
        <v>144</v>
      </c>
      <c r="C117" s="240" t="s">
        <v>236</v>
      </c>
      <c r="D117" s="240"/>
      <c r="E117" s="240"/>
      <c r="F117" s="135"/>
      <c r="G117" s="101">
        <v>2</v>
      </c>
      <c r="H117" s="136"/>
      <c r="J117" s="5"/>
    </row>
    <row r="118" spans="2:10" ht="32.25" customHeight="1" x14ac:dyDescent="0.25">
      <c r="B118" s="100" t="s">
        <v>145</v>
      </c>
      <c r="C118" s="240" t="s">
        <v>234</v>
      </c>
      <c r="D118" s="240"/>
      <c r="E118" s="240"/>
      <c r="F118" s="135"/>
      <c r="G118" s="101">
        <v>2</v>
      </c>
      <c r="H118" s="136"/>
      <c r="J118" s="5"/>
    </row>
    <row r="119" spans="2:10" ht="51.75" customHeight="1" x14ac:dyDescent="0.25">
      <c r="B119" s="100" t="s">
        <v>187</v>
      </c>
      <c r="C119" s="247" t="s">
        <v>182</v>
      </c>
      <c r="D119" s="248"/>
      <c r="E119" s="335"/>
      <c r="F119" s="135"/>
      <c r="G119" s="101">
        <v>2</v>
      </c>
      <c r="H119" s="136"/>
      <c r="J119" s="5"/>
    </row>
    <row r="120" spans="2:10" ht="30.75" customHeight="1" x14ac:dyDescent="0.25">
      <c r="B120" s="100" t="s">
        <v>150</v>
      </c>
      <c r="C120" s="247" t="s">
        <v>176</v>
      </c>
      <c r="D120" s="248"/>
      <c r="E120" s="335"/>
      <c r="F120" s="135"/>
      <c r="G120" s="101">
        <v>2</v>
      </c>
      <c r="H120" s="136"/>
      <c r="J120" s="5"/>
    </row>
    <row r="121" spans="2:10" ht="21" customHeight="1" x14ac:dyDescent="0.25">
      <c r="B121" s="100" t="s">
        <v>155</v>
      </c>
      <c r="C121" s="240" t="s">
        <v>178</v>
      </c>
      <c r="D121" s="240"/>
      <c r="E121" s="240"/>
      <c r="F121" s="135"/>
      <c r="G121" s="101">
        <v>1</v>
      </c>
      <c r="H121" s="136"/>
      <c r="J121" s="5"/>
    </row>
    <row r="122" spans="2:10" ht="47.45" customHeight="1" x14ac:dyDescent="0.25">
      <c r="B122" s="100" t="s">
        <v>168</v>
      </c>
      <c r="C122" s="247" t="s">
        <v>223</v>
      </c>
      <c r="D122" s="248"/>
      <c r="E122" s="335"/>
      <c r="F122" s="135"/>
      <c r="G122" s="101">
        <v>1</v>
      </c>
      <c r="H122" s="136"/>
      <c r="J122" s="5"/>
    </row>
    <row r="123" spans="2:10" ht="79.5" customHeight="1" x14ac:dyDescent="0.25">
      <c r="B123" s="100" t="s">
        <v>169</v>
      </c>
      <c r="C123" s="247" t="s">
        <v>224</v>
      </c>
      <c r="D123" s="248"/>
      <c r="E123" s="335"/>
      <c r="F123" s="135"/>
      <c r="G123" s="101">
        <v>1</v>
      </c>
      <c r="H123" s="136"/>
      <c r="J123" s="5"/>
    </row>
    <row r="124" spans="2:10" ht="123" customHeight="1" x14ac:dyDescent="0.25">
      <c r="B124" s="100" t="s">
        <v>385</v>
      </c>
      <c r="C124" s="240" t="s">
        <v>225</v>
      </c>
      <c r="D124" s="240"/>
      <c r="E124" s="240"/>
      <c r="F124" s="135"/>
      <c r="G124" s="101">
        <v>1</v>
      </c>
      <c r="H124" s="136"/>
      <c r="J124" s="5"/>
    </row>
    <row r="125" spans="2:10" ht="92.25" customHeight="1" x14ac:dyDescent="0.25">
      <c r="B125" s="100" t="s">
        <v>151</v>
      </c>
      <c r="C125" s="240" t="s">
        <v>170</v>
      </c>
      <c r="D125" s="240"/>
      <c r="E125" s="240"/>
      <c r="F125" s="135"/>
      <c r="G125" s="101">
        <v>1</v>
      </c>
      <c r="H125" s="136"/>
      <c r="J125" s="5"/>
    </row>
    <row r="126" spans="2:10" ht="29.45" customHeight="1" x14ac:dyDescent="0.25">
      <c r="B126" s="100" t="s">
        <v>152</v>
      </c>
      <c r="C126" s="240" t="s">
        <v>251</v>
      </c>
      <c r="D126" s="240"/>
      <c r="E126" s="240"/>
      <c r="F126" s="135"/>
      <c r="G126" s="101">
        <v>1</v>
      </c>
      <c r="H126" s="136"/>
      <c r="J126" s="5"/>
    </row>
    <row r="127" spans="2:10" ht="30" customHeight="1" x14ac:dyDescent="0.25">
      <c r="B127" s="100" t="s">
        <v>156</v>
      </c>
      <c r="C127" s="247" t="s">
        <v>179</v>
      </c>
      <c r="D127" s="248"/>
      <c r="E127" s="335"/>
      <c r="F127" s="135"/>
      <c r="G127" s="101">
        <v>1</v>
      </c>
      <c r="H127" s="136"/>
      <c r="J127" s="5"/>
    </row>
    <row r="128" spans="2:10" ht="16.899999999999999" customHeight="1" x14ac:dyDescent="0.25">
      <c r="B128" s="100" t="s">
        <v>153</v>
      </c>
      <c r="C128" s="240" t="s">
        <v>175</v>
      </c>
      <c r="D128" s="240"/>
      <c r="E128" s="240"/>
      <c r="F128" s="135"/>
      <c r="G128" s="101">
        <v>1</v>
      </c>
      <c r="H128" s="136"/>
      <c r="J128" s="5"/>
    </row>
    <row r="129" spans="2:10" ht="29.45" customHeight="1" x14ac:dyDescent="0.25">
      <c r="B129" s="100" t="s">
        <v>149</v>
      </c>
      <c r="C129" s="247" t="s">
        <v>171</v>
      </c>
      <c r="D129" s="248"/>
      <c r="E129" s="335"/>
      <c r="F129" s="135"/>
      <c r="G129" s="101">
        <v>1</v>
      </c>
      <c r="H129" s="136"/>
      <c r="J129" s="5"/>
    </row>
    <row r="130" spans="2:10" ht="43.15" customHeight="1" x14ac:dyDescent="0.25">
      <c r="B130" s="100" t="s">
        <v>172</v>
      </c>
      <c r="C130" s="247" t="s">
        <v>177</v>
      </c>
      <c r="D130" s="248"/>
      <c r="E130" s="335"/>
      <c r="F130" s="135"/>
      <c r="G130" s="101">
        <v>1</v>
      </c>
      <c r="H130" s="136"/>
      <c r="J130" s="5"/>
    </row>
    <row r="131" spans="2:10" ht="31.15" customHeight="1" x14ac:dyDescent="0.25">
      <c r="B131" s="100" t="s">
        <v>154</v>
      </c>
      <c r="C131" s="240" t="s">
        <v>174</v>
      </c>
      <c r="D131" s="240"/>
      <c r="E131" s="240"/>
      <c r="F131" s="135"/>
      <c r="G131" s="101">
        <v>1</v>
      </c>
      <c r="H131" s="136"/>
      <c r="J131" s="5"/>
    </row>
    <row r="132" spans="2:10" x14ac:dyDescent="0.25">
      <c r="B132" s="100" t="s">
        <v>180</v>
      </c>
      <c r="C132" s="240" t="s">
        <v>181</v>
      </c>
      <c r="D132" s="240"/>
      <c r="E132" s="240"/>
      <c r="F132" s="135"/>
      <c r="G132" s="101">
        <v>1</v>
      </c>
      <c r="H132" s="136"/>
      <c r="J132" s="5"/>
    </row>
    <row r="133" spans="2:10" x14ac:dyDescent="0.25">
      <c r="B133" s="100" t="s">
        <v>157</v>
      </c>
      <c r="C133" s="240" t="s">
        <v>173</v>
      </c>
      <c r="D133" s="240"/>
      <c r="E133" s="240"/>
      <c r="F133" s="135"/>
      <c r="G133" s="101">
        <v>1</v>
      </c>
      <c r="H133" s="136"/>
      <c r="J133" s="5"/>
    </row>
    <row r="134" spans="2:10" x14ac:dyDescent="0.25">
      <c r="B134" s="100" t="s">
        <v>165</v>
      </c>
      <c r="C134" s="247" t="s">
        <v>184</v>
      </c>
      <c r="D134" s="248"/>
      <c r="E134" s="335"/>
      <c r="F134" s="135"/>
      <c r="G134" s="101">
        <v>1</v>
      </c>
      <c r="H134" s="136"/>
      <c r="J134" s="5"/>
    </row>
    <row r="135" spans="2:10" x14ac:dyDescent="0.25">
      <c r="B135" s="100" t="s">
        <v>250</v>
      </c>
      <c r="C135" s="247" t="s">
        <v>186</v>
      </c>
      <c r="D135" s="248"/>
      <c r="E135" s="335"/>
      <c r="F135" s="135"/>
      <c r="G135" s="101">
        <v>1</v>
      </c>
      <c r="H135" s="136"/>
      <c r="J135" s="5"/>
    </row>
    <row r="136" spans="2:10" x14ac:dyDescent="0.25">
      <c r="B136" s="100" t="s">
        <v>185</v>
      </c>
      <c r="C136" s="247" t="s">
        <v>188</v>
      </c>
      <c r="D136" s="248"/>
      <c r="E136" s="335"/>
      <c r="F136" s="135"/>
      <c r="G136" s="101">
        <v>1</v>
      </c>
      <c r="H136" s="136"/>
      <c r="J136" s="5"/>
    </row>
    <row r="137" spans="2:10" ht="15.75" thickBot="1" x14ac:dyDescent="0.3">
      <c r="B137" s="371" t="s">
        <v>5</v>
      </c>
      <c r="C137" s="372"/>
      <c r="D137" s="372"/>
      <c r="E137" s="372"/>
      <c r="F137" s="372"/>
      <c r="G137" s="372"/>
      <c r="H137" s="13">
        <f>MIN(15,(SUM(H109:H136)))</f>
        <v>0</v>
      </c>
      <c r="J137" s="5"/>
    </row>
    <row r="138" spans="2:10" ht="15.75" thickBot="1" x14ac:dyDescent="0.3">
      <c r="B138" s="102"/>
      <c r="C138" s="103"/>
      <c r="D138" s="103"/>
      <c r="J138" s="5"/>
    </row>
    <row r="139" spans="2:10" ht="22.5" customHeight="1" thickBot="1" x14ac:dyDescent="0.3">
      <c r="B139" s="374" t="s">
        <v>340</v>
      </c>
      <c r="C139" s="375"/>
      <c r="D139" s="375"/>
      <c r="E139" s="375"/>
      <c r="F139" s="375"/>
      <c r="G139" s="375"/>
      <c r="H139" s="376"/>
      <c r="J139" s="5"/>
    </row>
    <row r="140" spans="2:10" ht="30" x14ac:dyDescent="0.25">
      <c r="B140" s="106" t="s">
        <v>189</v>
      </c>
      <c r="C140" s="370" t="s">
        <v>163</v>
      </c>
      <c r="D140" s="370"/>
      <c r="E140" s="370"/>
      <c r="F140" s="128" t="s">
        <v>381</v>
      </c>
      <c r="G140" s="137" t="s">
        <v>166</v>
      </c>
      <c r="H140" s="129" t="s">
        <v>382</v>
      </c>
      <c r="J140" s="5"/>
    </row>
    <row r="141" spans="2:10" ht="31.15" customHeight="1" x14ac:dyDescent="0.25">
      <c r="B141" s="100" t="s">
        <v>235</v>
      </c>
      <c r="C141" s="240" t="s">
        <v>248</v>
      </c>
      <c r="D141" s="240"/>
      <c r="E141" s="240"/>
      <c r="F141" s="135"/>
      <c r="G141" s="101">
        <v>3</v>
      </c>
      <c r="H141" s="136"/>
      <c r="J141" s="5"/>
    </row>
    <row r="142" spans="2:10" ht="80.25" customHeight="1" x14ac:dyDescent="0.25">
      <c r="B142" s="100" t="s">
        <v>190</v>
      </c>
      <c r="C142" s="336" t="s">
        <v>204</v>
      </c>
      <c r="D142" s="243"/>
      <c r="E142" s="337"/>
      <c r="F142" s="135"/>
      <c r="G142" s="101">
        <v>3</v>
      </c>
      <c r="H142" s="136"/>
      <c r="J142" s="5"/>
    </row>
    <row r="143" spans="2:10" ht="90" customHeight="1" x14ac:dyDescent="0.25">
      <c r="B143" s="100" t="s">
        <v>203</v>
      </c>
      <c r="C143" s="240" t="s">
        <v>205</v>
      </c>
      <c r="D143" s="240"/>
      <c r="E143" s="240"/>
      <c r="F143" s="135"/>
      <c r="G143" s="101">
        <v>3</v>
      </c>
      <c r="H143" s="136"/>
      <c r="J143" s="5"/>
    </row>
    <row r="144" spans="2:10" ht="48.6" customHeight="1" x14ac:dyDescent="0.25">
      <c r="B144" s="100" t="s">
        <v>192</v>
      </c>
      <c r="C144" s="336" t="s">
        <v>206</v>
      </c>
      <c r="D144" s="243"/>
      <c r="E144" s="337"/>
      <c r="F144" s="135"/>
      <c r="G144" s="101">
        <v>3</v>
      </c>
      <c r="H144" s="136"/>
      <c r="J144" s="5"/>
    </row>
    <row r="145" spans="2:17" ht="75.75" customHeight="1" x14ac:dyDescent="0.25">
      <c r="B145" s="100" t="s">
        <v>193</v>
      </c>
      <c r="C145" s="336" t="s">
        <v>207</v>
      </c>
      <c r="D145" s="243"/>
      <c r="E145" s="337"/>
      <c r="F145" s="135"/>
      <c r="G145" s="101">
        <v>2</v>
      </c>
      <c r="H145" s="136"/>
      <c r="J145" s="5"/>
    </row>
    <row r="146" spans="2:17" ht="47.25" customHeight="1" x14ac:dyDescent="0.25">
      <c r="B146" s="100" t="s">
        <v>239</v>
      </c>
      <c r="C146" s="247" t="s">
        <v>252</v>
      </c>
      <c r="D146" s="248"/>
      <c r="E146" s="335"/>
      <c r="F146" s="135"/>
      <c r="G146" s="101">
        <v>2</v>
      </c>
      <c r="H146" s="136"/>
      <c r="J146" s="5"/>
    </row>
    <row r="147" spans="2:17" ht="17.45" customHeight="1" x14ac:dyDescent="0.25">
      <c r="B147" s="100" t="s">
        <v>240</v>
      </c>
      <c r="C147" s="247" t="s">
        <v>242</v>
      </c>
      <c r="D147" s="248"/>
      <c r="E147" s="335"/>
      <c r="F147" s="135"/>
      <c r="G147" s="101">
        <v>1</v>
      </c>
      <c r="H147" s="136"/>
      <c r="J147" s="5"/>
    </row>
    <row r="148" spans="2:17" ht="31.15" customHeight="1" x14ac:dyDescent="0.25">
      <c r="B148" s="100" t="s">
        <v>241</v>
      </c>
      <c r="C148" s="247" t="s">
        <v>243</v>
      </c>
      <c r="D148" s="248"/>
      <c r="E148" s="335"/>
      <c r="F148" s="135"/>
      <c r="G148" s="101">
        <v>1</v>
      </c>
      <c r="H148" s="136"/>
      <c r="J148" s="5"/>
    </row>
    <row r="149" spans="2:17" ht="30" customHeight="1" x14ac:dyDescent="0.25">
      <c r="B149" s="100" t="s">
        <v>247</v>
      </c>
      <c r="C149" s="336" t="s">
        <v>246</v>
      </c>
      <c r="D149" s="243"/>
      <c r="E149" s="337"/>
      <c r="F149" s="135"/>
      <c r="G149" s="101">
        <v>1</v>
      </c>
      <c r="H149" s="136"/>
      <c r="J149" s="5"/>
    </row>
    <row r="150" spans="2:17" ht="15" customHeight="1" x14ac:dyDescent="0.25">
      <c r="B150" s="100" t="s">
        <v>244</v>
      </c>
      <c r="C150" s="247" t="s">
        <v>245</v>
      </c>
      <c r="D150" s="248"/>
      <c r="E150" s="335"/>
      <c r="F150" s="135"/>
      <c r="G150" s="101">
        <v>1</v>
      </c>
      <c r="H150" s="136"/>
      <c r="J150" s="5"/>
    </row>
    <row r="151" spans="2:17" ht="44.25" customHeight="1" x14ac:dyDescent="0.25">
      <c r="B151" s="100" t="s">
        <v>191</v>
      </c>
      <c r="C151" s="240" t="s">
        <v>208</v>
      </c>
      <c r="D151" s="240"/>
      <c r="E151" s="240"/>
      <c r="F151" s="135"/>
      <c r="G151" s="101">
        <v>1</v>
      </c>
      <c r="H151" s="136"/>
      <c r="J151" s="5"/>
    </row>
    <row r="152" spans="2:17" ht="16.5" customHeight="1" x14ac:dyDescent="0.25">
      <c r="B152" s="100" t="s">
        <v>194</v>
      </c>
      <c r="C152" s="240" t="s">
        <v>209</v>
      </c>
      <c r="D152" s="240"/>
      <c r="E152" s="240"/>
      <c r="F152" s="135"/>
      <c r="G152" s="101">
        <v>1</v>
      </c>
      <c r="H152" s="136"/>
      <c r="J152" s="5"/>
    </row>
    <row r="153" spans="2:17" ht="18" customHeight="1" x14ac:dyDescent="0.25">
      <c r="B153" s="100" t="s">
        <v>195</v>
      </c>
      <c r="C153" s="240" t="s">
        <v>210</v>
      </c>
      <c r="D153" s="240"/>
      <c r="E153" s="240"/>
      <c r="F153" s="135"/>
      <c r="G153" s="101">
        <v>1</v>
      </c>
      <c r="H153" s="136"/>
      <c r="J153" s="5"/>
    </row>
    <row r="154" spans="2:17" ht="33" customHeight="1" x14ac:dyDescent="0.25">
      <c r="B154" s="100" t="s">
        <v>196</v>
      </c>
      <c r="C154" s="336" t="s">
        <v>211</v>
      </c>
      <c r="D154" s="243"/>
      <c r="E154" s="337"/>
      <c r="F154" s="135"/>
      <c r="G154" s="101">
        <v>1</v>
      </c>
      <c r="H154" s="136"/>
      <c r="J154" s="5"/>
    </row>
    <row r="155" spans="2:17" ht="30" x14ac:dyDescent="0.25">
      <c r="B155" s="100" t="s">
        <v>197</v>
      </c>
      <c r="C155" s="240" t="s">
        <v>212</v>
      </c>
      <c r="D155" s="240"/>
      <c r="E155" s="240"/>
      <c r="F155" s="135"/>
      <c r="G155" s="101">
        <v>1</v>
      </c>
      <c r="H155" s="136"/>
      <c r="J155" s="5"/>
    </row>
    <row r="156" spans="2:17" ht="15.75" thickBot="1" x14ac:dyDescent="0.3">
      <c r="B156" s="371" t="s">
        <v>5</v>
      </c>
      <c r="C156" s="372"/>
      <c r="D156" s="372"/>
      <c r="E156" s="372"/>
      <c r="F156" s="372"/>
      <c r="G156" s="373"/>
      <c r="H156" s="27">
        <f>MIN(5,(SUM(H141:H155)))</f>
        <v>0</v>
      </c>
      <c r="J156" s="5"/>
    </row>
    <row r="157" spans="2:17" ht="15.75" thickBot="1" x14ac:dyDescent="0.3">
      <c r="B157" s="104"/>
      <c r="C157" s="105"/>
      <c r="D157" s="105"/>
      <c r="E157" s="105"/>
      <c r="F157" s="105"/>
      <c r="G157" s="105"/>
      <c r="H157" s="105"/>
      <c r="I157" s="25"/>
      <c r="J157" s="5"/>
    </row>
    <row r="158" spans="2:17" x14ac:dyDescent="0.25">
      <c r="B158" s="202" t="s">
        <v>410</v>
      </c>
      <c r="C158" s="203"/>
      <c r="D158" s="203"/>
      <c r="E158" s="203"/>
      <c r="F158" s="203"/>
      <c r="G158" s="203"/>
      <c r="H158" s="203"/>
      <c r="I158" s="204"/>
      <c r="J158" s="5"/>
    </row>
    <row r="159" spans="2:17" x14ac:dyDescent="0.25">
      <c r="B159" s="393" t="s">
        <v>213</v>
      </c>
      <c r="C159" s="272"/>
      <c r="D159" s="272"/>
      <c r="E159" s="272"/>
      <c r="F159" s="385" t="s">
        <v>219</v>
      </c>
      <c r="G159" s="385"/>
      <c r="H159" s="385"/>
      <c r="I159" s="358"/>
      <c r="J159" s="5"/>
      <c r="L159" t="s">
        <v>414</v>
      </c>
      <c r="M159" t="s">
        <v>415</v>
      </c>
      <c r="N159" t="s">
        <v>416</v>
      </c>
      <c r="O159" t="s">
        <v>259</v>
      </c>
    </row>
    <row r="160" spans="2:17" ht="32.450000000000003" customHeight="1" x14ac:dyDescent="0.25">
      <c r="B160" s="396" t="s">
        <v>214</v>
      </c>
      <c r="C160" s="272"/>
      <c r="D160" s="272"/>
      <c r="E160" s="272"/>
      <c r="F160" s="329"/>
      <c r="G160" s="329"/>
      <c r="H160" s="329"/>
      <c r="I160" s="330"/>
      <c r="J160" s="5"/>
      <c r="L160">
        <f>IF(F160=L159,(6),(0))</f>
        <v>0</v>
      </c>
      <c r="N160">
        <f>IF(F160=N159,(4),(0))</f>
        <v>0</v>
      </c>
      <c r="O160">
        <f>IF(F160=M159,(6),(0))</f>
        <v>0</v>
      </c>
      <c r="Q160">
        <f>SUM(L160:O160)</f>
        <v>0</v>
      </c>
    </row>
    <row r="161" spans="2:10" x14ac:dyDescent="0.25">
      <c r="B161" s="293" t="s">
        <v>87</v>
      </c>
      <c r="C161" s="240"/>
      <c r="D161" s="240"/>
      <c r="E161" s="240"/>
      <c r="F161" s="321"/>
      <c r="G161" s="321"/>
      <c r="H161" s="321"/>
      <c r="I161" s="322"/>
      <c r="J161" s="5"/>
    </row>
    <row r="162" spans="2:10" x14ac:dyDescent="0.25">
      <c r="B162" s="293" t="s">
        <v>75</v>
      </c>
      <c r="C162" s="240"/>
      <c r="D162" s="240"/>
      <c r="E162" s="240"/>
      <c r="F162" s="321"/>
      <c r="G162" s="321"/>
      <c r="H162" s="321"/>
      <c r="I162" s="322"/>
      <c r="J162" s="5"/>
    </row>
    <row r="163" spans="2:10" x14ac:dyDescent="0.25">
      <c r="B163" s="293" t="s">
        <v>77</v>
      </c>
      <c r="C163" s="240"/>
      <c r="D163" s="240"/>
      <c r="E163" s="240"/>
      <c r="F163" s="321"/>
      <c r="G163" s="321"/>
      <c r="H163" s="321"/>
      <c r="I163" s="322"/>
      <c r="J163" s="5"/>
    </row>
    <row r="164" spans="2:10" ht="15.75" thickBot="1" x14ac:dyDescent="0.3">
      <c r="B164" s="394" t="s">
        <v>5</v>
      </c>
      <c r="C164" s="395"/>
      <c r="D164" s="395"/>
      <c r="E164" s="395"/>
      <c r="F164" s="391">
        <f>SUM(Q160,F161:F163)</f>
        <v>0</v>
      </c>
      <c r="G164" s="391"/>
      <c r="H164" s="391"/>
      <c r="I164" s="392"/>
      <c r="J164" s="7"/>
    </row>
    <row r="165" spans="2:10" x14ac:dyDescent="0.25"/>
  </sheetData>
  <sheetProtection algorithmName="SHA-512" hashValue="WyGylvxIdCZAXXnxLXVx4YEHRT+Fq3wBbWxZMdZO6qNoXMtYeLjWOiaevnnplvs1xErJkkZY08WVWweMbRWLVQ==" saltValue="jFv1okV40xj91bjAL6egHA==" spinCount="100000" sheet="1" objects="1" scenarios="1"/>
  <mergeCells count="111">
    <mergeCell ref="C148:E148"/>
    <mergeCell ref="C149:E149"/>
    <mergeCell ref="F164:I164"/>
    <mergeCell ref="B163:E163"/>
    <mergeCell ref="B159:E159"/>
    <mergeCell ref="B164:E164"/>
    <mergeCell ref="B160:E160"/>
    <mergeCell ref="B161:E161"/>
    <mergeCell ref="B162:E162"/>
    <mergeCell ref="F159:I159"/>
    <mergeCell ref="F160:I160"/>
    <mergeCell ref="F161:I161"/>
    <mergeCell ref="F162:I162"/>
    <mergeCell ref="C3:E3"/>
    <mergeCell ref="C4:E4"/>
    <mergeCell ref="B15:C15"/>
    <mergeCell ref="C89:E89"/>
    <mergeCell ref="C47:C49"/>
    <mergeCell ref="C50:C51"/>
    <mergeCell ref="B53:I53"/>
    <mergeCell ref="B61:C61"/>
    <mergeCell ref="C117:E117"/>
    <mergeCell ref="C94:E94"/>
    <mergeCell ref="C100:E100"/>
    <mergeCell ref="C101:E101"/>
    <mergeCell ref="C95:E95"/>
    <mergeCell ref="C96:E96"/>
    <mergeCell ref="C97:E97"/>
    <mergeCell ref="C98:E98"/>
    <mergeCell ref="C99:E99"/>
    <mergeCell ref="C91:E91"/>
    <mergeCell ref="C92:E92"/>
    <mergeCell ref="C93:E93"/>
    <mergeCell ref="B111:H111"/>
    <mergeCell ref="B109:G109"/>
    <mergeCell ref="C113:E113"/>
    <mergeCell ref="C112:E112"/>
    <mergeCell ref="C90:E90"/>
    <mergeCell ref="C84:H84"/>
    <mergeCell ref="C140:E140"/>
    <mergeCell ref="C133:E133"/>
    <mergeCell ref="F163:I163"/>
    <mergeCell ref="B158:I158"/>
    <mergeCell ref="C151:E151"/>
    <mergeCell ref="C152:E152"/>
    <mergeCell ref="C153:E153"/>
    <mergeCell ref="B156:G156"/>
    <mergeCell ref="C144:E144"/>
    <mergeCell ref="C150:E150"/>
    <mergeCell ref="C135:E135"/>
    <mergeCell ref="C136:E136"/>
    <mergeCell ref="B137:G137"/>
    <mergeCell ref="C154:E154"/>
    <mergeCell ref="C155:E155"/>
    <mergeCell ref="B139:H139"/>
    <mergeCell ref="C132:E132"/>
    <mergeCell ref="C130:E130"/>
    <mergeCell ref="C145:E145"/>
    <mergeCell ref="C108:E108"/>
    <mergeCell ref="C146:E146"/>
    <mergeCell ref="C147:E147"/>
    <mergeCell ref="C142:E142"/>
    <mergeCell ref="C143:E143"/>
    <mergeCell ref="C104:E104"/>
    <mergeCell ref="C105:E105"/>
    <mergeCell ref="C106:E106"/>
    <mergeCell ref="C107:E107"/>
    <mergeCell ref="B27:B29"/>
    <mergeCell ref="B22:D22"/>
    <mergeCell ref="B23:D23"/>
    <mergeCell ref="C114:E114"/>
    <mergeCell ref="C115:E115"/>
    <mergeCell ref="B88:H88"/>
    <mergeCell ref="B86:H86"/>
    <mergeCell ref="B87:H87"/>
    <mergeCell ref="C102:E102"/>
    <mergeCell ref="C103:E103"/>
    <mergeCell ref="C24:D24"/>
    <mergeCell ref="C25:D25"/>
    <mergeCell ref="C26:D26"/>
    <mergeCell ref="C27:D29"/>
    <mergeCell ref="B76:C76"/>
    <mergeCell ref="B40:C40"/>
    <mergeCell ref="B31:J31"/>
    <mergeCell ref="C44:C46"/>
    <mergeCell ref="C116:E116"/>
    <mergeCell ref="C126:E126"/>
    <mergeCell ref="C128:E128"/>
    <mergeCell ref="C131:E131"/>
    <mergeCell ref="C122:E122"/>
    <mergeCell ref="C123:E123"/>
    <mergeCell ref="C124:E124"/>
    <mergeCell ref="C118:E118"/>
    <mergeCell ref="C141:E141"/>
    <mergeCell ref="C121:E121"/>
    <mergeCell ref="C120:E120"/>
    <mergeCell ref="C134:E134"/>
    <mergeCell ref="C125:E125"/>
    <mergeCell ref="C129:E129"/>
    <mergeCell ref="C119:E119"/>
    <mergeCell ref="C127:E127"/>
    <mergeCell ref="G22:J22"/>
    <mergeCell ref="G23:J23"/>
    <mergeCell ref="I24:J24"/>
    <mergeCell ref="G25:H25"/>
    <mergeCell ref="G26:H26"/>
    <mergeCell ref="G27:H29"/>
    <mergeCell ref="I25:J25"/>
    <mergeCell ref="I26:J26"/>
    <mergeCell ref="I27:J29"/>
    <mergeCell ref="G24:H24"/>
  </mergeCells>
  <dataValidations count="15">
    <dataValidation type="list" allowBlank="1" showInputMessage="1" showErrorMessage="1" sqref="C6" xr:uid="{00000000-0002-0000-0500-000000000000}">
      <formula1>$X$7:$AI$7</formula1>
    </dataValidation>
    <dataValidation type="list" allowBlank="1" showInputMessage="1" showErrorMessage="1" sqref="C10" xr:uid="{00000000-0002-0000-0500-000001000000}">
      <formula1>$X$10:$AB$10</formula1>
    </dataValidation>
    <dataValidation type="list" allowBlank="1" showInputMessage="1" showErrorMessage="1" sqref="C11" xr:uid="{00000000-0002-0000-0500-000002000000}">
      <formula1>$X$11:$AB$11</formula1>
    </dataValidation>
    <dataValidation type="list" allowBlank="1" showInputMessage="1" showErrorMessage="1" sqref="C9" xr:uid="{00000000-0002-0000-0500-000003000000}">
      <formula1>$X$9:$AA$9</formula1>
    </dataValidation>
    <dataValidation type="list" allowBlank="1" showInputMessage="1" showErrorMessage="1" sqref="C50:C51" xr:uid="{00000000-0002-0000-0500-000004000000}">
      <formula1>$K$46:$O$46</formula1>
    </dataValidation>
    <dataValidation type="list" allowBlank="1" showInputMessage="1" showErrorMessage="1" sqref="F141:F155 F90:F108 F113:F136" xr:uid="{00000000-0002-0000-0500-000006000000}">
      <formula1>$L$87:$O$87</formula1>
    </dataValidation>
    <dataValidation type="list" allowBlank="1" showInputMessage="1" showErrorMessage="1" sqref="F161:I161 H141:H144 H90:H99 H113:H116" xr:uid="{00000000-0002-0000-0500-000007000000}">
      <formula1>$L$90:$O$90</formula1>
    </dataValidation>
    <dataValidation type="list" allowBlank="1" showInputMessage="1" showErrorMessage="1" sqref="C47:C49" xr:uid="{00000000-0002-0000-0500-00000C000000}">
      <formula1>$K$45:$P$45</formula1>
    </dataValidation>
    <dataValidation type="list" allowBlank="1" showInputMessage="1" showErrorMessage="1" sqref="C44:C46" xr:uid="{00000000-0002-0000-0500-00000B000000}">
      <formula1>$K$44:$P$44</formula1>
    </dataValidation>
    <dataValidation type="list" allowBlank="1" showInputMessage="1" showErrorMessage="1" sqref="C42" xr:uid="{4CF45D52-543C-4AA4-B9DE-A9792FEAE2D0}">
      <formula1>$K$42:$M$42</formula1>
    </dataValidation>
    <dataValidation type="list" allowBlank="1" showInputMessage="1" showErrorMessage="1" sqref="C43" xr:uid="{F8F83CDC-55F1-4E11-A377-ED0A622909F5}">
      <formula1>$K$43:$M$43</formula1>
    </dataValidation>
    <dataValidation type="list" allowBlank="1" showInputMessage="1" showErrorMessage="1" sqref="H145:H146 H117:H120 H100:H102" xr:uid="{00000000-0002-0000-0500-000008000000}">
      <formula1>$M$91:$P$91</formula1>
    </dataValidation>
    <dataValidation type="list" allowBlank="1" showInputMessage="1" showErrorMessage="1" sqref="H147:H155 H103:H108 H121:H136 F162:G163" xr:uid="{00000000-0002-0000-0500-000009000000}">
      <formula1>$M$92:$P$92</formula1>
    </dataValidation>
    <dataValidation type="list" allowBlank="1" showInputMessage="1" showErrorMessage="1" sqref="F160:G160" xr:uid="{00000000-0002-0000-0500-00000D000000}">
      <formula1>$K$159:$O$159</formula1>
    </dataValidation>
    <dataValidation type="list" allowBlank="1" showInputMessage="1" showErrorMessage="1" sqref="C24:D24 I24:J24" xr:uid="{DA30E6BB-99F3-4C17-86A8-813D7A7188CF}">
      <formula1>$X$14:$AA$14</formula1>
    </dataValidation>
  </dataValidations>
  <pageMargins left="0.25" right="0.25" top="0.75" bottom="0.75" header="0.3" footer="0.3"/>
  <pageSetup scale="95"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FC42"/>
  <sheetViews>
    <sheetView showGridLines="0" zoomScale="90" zoomScaleNormal="90" workbookViewId="0">
      <selection activeCell="B30" sqref="B30:E30"/>
    </sheetView>
  </sheetViews>
  <sheetFormatPr defaultColWidth="0" defaultRowHeight="15" zeroHeight="1" x14ac:dyDescent="0.25"/>
  <cols>
    <col min="1" max="4" width="9.140625" customWidth="1"/>
    <col min="5" max="5" width="104.140625" customWidth="1"/>
    <col min="6" max="6" width="53.7109375" customWidth="1"/>
    <col min="7" max="7" width="9.140625" customWidth="1"/>
    <col min="8" max="8" width="9.140625" hidden="1" customWidth="1"/>
    <col min="9" max="9" width="9.28515625" hidden="1" customWidth="1"/>
    <col min="10" max="22" width="9.140625" hidden="1" customWidth="1"/>
    <col min="23" max="26" width="8.85546875" hidden="1" customWidth="1"/>
    <col min="27" max="16382" width="9.140625" hidden="1"/>
    <col min="16383" max="16383" width="6" hidden="1" customWidth="1"/>
    <col min="16384" max="16384" width="0.140625" hidden="1" customWidth="1"/>
  </cols>
  <sheetData>
    <row r="1" spans="2:23" ht="15.75" thickBot="1" x14ac:dyDescent="0.3">
      <c r="V1">
        <f>IF(F5=L5, (10), (0))</f>
        <v>0</v>
      </c>
    </row>
    <row r="2" spans="2:23" ht="18.75" x14ac:dyDescent="0.25">
      <c r="B2" s="39" t="s">
        <v>78</v>
      </c>
      <c r="C2" s="186"/>
      <c r="D2" s="186"/>
      <c r="E2" s="186"/>
      <c r="F2" s="187"/>
      <c r="I2" s="8"/>
      <c r="V2">
        <f>IF(F5=M5, (8), (0))</f>
        <v>0</v>
      </c>
    </row>
    <row r="3" spans="2:23" ht="15.75" thickBot="1" x14ac:dyDescent="0.3">
      <c r="B3" s="4"/>
      <c r="F3" s="5"/>
      <c r="V3">
        <f>IF(F5=N5, (8), (0))</f>
        <v>0</v>
      </c>
    </row>
    <row r="4" spans="2:23" x14ac:dyDescent="0.25">
      <c r="B4" s="417" t="s">
        <v>215</v>
      </c>
      <c r="C4" s="418"/>
      <c r="D4" s="418"/>
      <c r="E4" s="418"/>
      <c r="F4" s="419"/>
      <c r="V4">
        <f>IF(F5=O5, (6), (0))</f>
        <v>0</v>
      </c>
    </row>
    <row r="5" spans="2:23" ht="104.25" customHeight="1" thickBot="1" x14ac:dyDescent="0.3">
      <c r="B5" s="412" t="s">
        <v>403</v>
      </c>
      <c r="C5" s="270"/>
      <c r="D5" s="270"/>
      <c r="E5" s="270"/>
      <c r="F5" s="133"/>
      <c r="L5" t="s">
        <v>237</v>
      </c>
      <c r="M5" t="s">
        <v>216</v>
      </c>
      <c r="N5" t="s">
        <v>217</v>
      </c>
      <c r="O5" t="s">
        <v>345</v>
      </c>
      <c r="P5" t="s">
        <v>74</v>
      </c>
      <c r="W5">
        <f>SUM(V1:V4)</f>
        <v>0</v>
      </c>
    </row>
    <row r="6" spans="2:23" ht="19.5" customHeight="1" x14ac:dyDescent="0.25">
      <c r="B6" s="397" t="s">
        <v>420</v>
      </c>
      <c r="C6" s="398"/>
      <c r="D6" s="398"/>
      <c r="E6" s="398"/>
      <c r="F6" s="399"/>
    </row>
    <row r="7" spans="2:23" ht="15.75" customHeight="1" x14ac:dyDescent="0.25">
      <c r="B7" s="400" t="s">
        <v>421</v>
      </c>
      <c r="C7" s="401"/>
      <c r="D7" s="401"/>
      <c r="E7" s="401"/>
      <c r="F7" s="402"/>
    </row>
    <row r="8" spans="2:23" ht="17.25" customHeight="1" thickBot="1" x14ac:dyDescent="0.3">
      <c r="B8" s="403" t="s">
        <v>422</v>
      </c>
      <c r="C8" s="404"/>
      <c r="D8" s="404"/>
      <c r="E8" s="404"/>
      <c r="F8" s="405"/>
    </row>
    <row r="9" spans="2:23" ht="15.75" thickBot="1" x14ac:dyDescent="0.3">
      <c r="B9" s="4"/>
      <c r="F9" s="5"/>
    </row>
    <row r="10" spans="2:23" x14ac:dyDescent="0.25">
      <c r="B10" s="261" t="s">
        <v>346</v>
      </c>
      <c r="C10" s="262"/>
      <c r="D10" s="262"/>
      <c r="E10" s="262"/>
      <c r="F10" s="263"/>
    </row>
    <row r="11" spans="2:23" ht="61.5" customHeight="1" x14ac:dyDescent="0.25">
      <c r="B11" s="293" t="s">
        <v>388</v>
      </c>
      <c r="C11" s="240"/>
      <c r="D11" s="240"/>
      <c r="E11" s="240"/>
      <c r="F11" s="241"/>
    </row>
    <row r="12" spans="2:23" x14ac:dyDescent="0.25">
      <c r="B12" s="357" t="s">
        <v>347</v>
      </c>
      <c r="C12" s="385"/>
      <c r="D12" s="385"/>
      <c r="E12" s="385"/>
      <c r="F12" s="358"/>
      <c r="J12" s="56"/>
      <c r="K12" s="56"/>
      <c r="L12" s="56"/>
      <c r="M12" s="56"/>
    </row>
    <row r="13" spans="2:23" x14ac:dyDescent="0.25">
      <c r="B13" s="420" t="s">
        <v>411</v>
      </c>
      <c r="C13" s="421"/>
      <c r="D13" s="421"/>
      <c r="E13" s="421"/>
      <c r="F13" s="107"/>
      <c r="J13" s="56"/>
      <c r="K13" s="56">
        <v>2</v>
      </c>
      <c r="L13" s="56">
        <v>0</v>
      </c>
      <c r="M13" s="56"/>
    </row>
    <row r="14" spans="2:23" ht="30.75" customHeight="1" x14ac:dyDescent="0.25">
      <c r="B14" s="293" t="s">
        <v>348</v>
      </c>
      <c r="C14" s="240"/>
      <c r="D14" s="240"/>
      <c r="E14" s="240"/>
      <c r="F14" s="107"/>
      <c r="J14" s="56"/>
      <c r="K14" s="56">
        <v>5</v>
      </c>
      <c r="L14" s="56">
        <v>0</v>
      </c>
      <c r="M14" s="56"/>
    </row>
    <row r="15" spans="2:23" x14ac:dyDescent="0.25">
      <c r="B15" s="396" t="s">
        <v>389</v>
      </c>
      <c r="C15" s="272"/>
      <c r="D15" s="272"/>
      <c r="E15" s="272"/>
      <c r="F15" s="107"/>
      <c r="J15" s="56"/>
      <c r="K15" s="56">
        <v>3</v>
      </c>
      <c r="L15" s="56">
        <v>0</v>
      </c>
      <c r="M15" s="56"/>
    </row>
    <row r="16" spans="2:23" x14ac:dyDescent="0.25">
      <c r="B16" s="188"/>
      <c r="C16" s="189"/>
      <c r="D16" s="189"/>
      <c r="E16" s="189"/>
      <c r="F16" s="190">
        <f>SUM(F13:F15)</f>
        <v>0</v>
      </c>
      <c r="J16" s="56"/>
      <c r="K16" s="56"/>
      <c r="L16" s="56"/>
      <c r="M16" s="56"/>
    </row>
    <row r="17" spans="2:26" x14ac:dyDescent="0.25">
      <c r="B17" s="427" t="s">
        <v>349</v>
      </c>
      <c r="C17" s="428"/>
      <c r="D17" s="428"/>
      <c r="E17" s="428"/>
      <c r="F17" s="429"/>
      <c r="J17" s="56"/>
      <c r="K17" s="56">
        <v>8</v>
      </c>
      <c r="L17" s="56">
        <v>0</v>
      </c>
      <c r="M17" s="56"/>
    </row>
    <row r="18" spans="2:26" x14ac:dyDescent="0.25">
      <c r="B18" s="396" t="s">
        <v>419</v>
      </c>
      <c r="C18" s="272"/>
      <c r="D18" s="272"/>
      <c r="E18" s="272"/>
      <c r="F18" s="107"/>
      <c r="J18" s="56"/>
      <c r="K18" s="56"/>
      <c r="L18" s="56"/>
      <c r="M18" s="56"/>
    </row>
    <row r="19" spans="2:26" x14ac:dyDescent="0.25">
      <c r="B19" s="430" t="s">
        <v>5</v>
      </c>
      <c r="C19" s="431"/>
      <c r="D19" s="431"/>
      <c r="E19" s="432"/>
      <c r="F19" s="190">
        <f>MAX(F16,F18)</f>
        <v>0</v>
      </c>
      <c r="J19" s="56"/>
      <c r="K19" s="56"/>
      <c r="L19" s="56"/>
      <c r="M19" s="56"/>
    </row>
    <row r="20" spans="2:26" ht="15.75" thickBot="1" x14ac:dyDescent="0.3">
      <c r="B20" s="102"/>
      <c r="C20" s="103"/>
      <c r="D20" s="103"/>
      <c r="E20" s="103"/>
      <c r="F20" s="5"/>
      <c r="J20" s="56"/>
      <c r="K20" s="56"/>
      <c r="L20" s="56"/>
      <c r="M20" s="56"/>
    </row>
    <row r="21" spans="2:26" ht="15.75" thickBot="1" x14ac:dyDescent="0.3">
      <c r="B21" s="383" t="s">
        <v>226</v>
      </c>
      <c r="C21" s="422"/>
      <c r="D21" s="422"/>
      <c r="E21" s="422"/>
      <c r="F21" s="384"/>
      <c r="V21">
        <f>IF(F5=O5, (8), (0))</f>
        <v>0</v>
      </c>
    </row>
    <row r="22" spans="2:26" ht="90.75" customHeight="1" thickBot="1" x14ac:dyDescent="0.3">
      <c r="B22" s="413" t="s">
        <v>417</v>
      </c>
      <c r="C22" s="414"/>
      <c r="D22" s="414"/>
      <c r="E22" s="414"/>
      <c r="F22" s="134"/>
      <c r="L22" s="191" t="s">
        <v>352</v>
      </c>
      <c r="M22" s="191" t="s">
        <v>353</v>
      </c>
      <c r="N22" s="191" t="s">
        <v>354</v>
      </c>
      <c r="O22" s="191" t="s">
        <v>355</v>
      </c>
      <c r="P22" s="191" t="s">
        <v>356</v>
      </c>
      <c r="Q22" s="191" t="s">
        <v>357</v>
      </c>
      <c r="V22">
        <f>IF(F22=L22, (5), (0))</f>
        <v>0</v>
      </c>
      <c r="W22">
        <f>IF(F22=M22, (4), (0))</f>
        <v>0</v>
      </c>
      <c r="X22">
        <f>IF(F22=N22, (3), (0))</f>
        <v>0</v>
      </c>
      <c r="Y22">
        <f>IF(F22=O22, (2), (0))</f>
        <v>0</v>
      </c>
      <c r="Z22">
        <f>IF(F22=P22, (1), (0))</f>
        <v>0</v>
      </c>
    </row>
    <row r="23" spans="2:26" ht="15.75" thickBot="1" x14ac:dyDescent="0.3">
      <c r="B23" s="4"/>
      <c r="F23" s="5"/>
      <c r="V23">
        <f>SUM(V22:Z22)</f>
        <v>0</v>
      </c>
    </row>
    <row r="24" spans="2:26" x14ac:dyDescent="0.25">
      <c r="B24" s="202" t="s">
        <v>227</v>
      </c>
      <c r="C24" s="203"/>
      <c r="D24" s="203"/>
      <c r="E24" s="203"/>
      <c r="F24" s="204"/>
    </row>
    <row r="25" spans="2:26" ht="99" customHeight="1" x14ac:dyDescent="0.25">
      <c r="B25" s="293" t="s">
        <v>404</v>
      </c>
      <c r="C25" s="416"/>
      <c r="D25" s="416"/>
      <c r="E25" s="416"/>
      <c r="F25" s="185"/>
      <c r="L25" t="s">
        <v>362</v>
      </c>
      <c r="M25" t="s">
        <v>164</v>
      </c>
      <c r="P25">
        <f>IF(F25=L25, (1), (0))</f>
        <v>0</v>
      </c>
    </row>
    <row r="26" spans="2:26" ht="44.45" customHeight="1" x14ac:dyDescent="0.25">
      <c r="B26" s="423" t="s">
        <v>405</v>
      </c>
      <c r="C26" s="424"/>
      <c r="D26" s="424"/>
      <c r="E26" s="424"/>
      <c r="F26" s="107"/>
      <c r="L26" t="s">
        <v>358</v>
      </c>
      <c r="M26" t="s">
        <v>359</v>
      </c>
      <c r="P26">
        <f>IF(F26=L26, (1), (0))</f>
        <v>0</v>
      </c>
      <c r="Q26">
        <f>IF(F26=M26, (2), (0))</f>
        <v>0</v>
      </c>
      <c r="R26">
        <f>SUM(P26:Q26)</f>
        <v>0</v>
      </c>
    </row>
    <row r="27" spans="2:26" ht="58.15" customHeight="1" x14ac:dyDescent="0.25">
      <c r="B27" s="423"/>
      <c r="C27" s="424"/>
      <c r="D27" s="424"/>
      <c r="E27" s="424"/>
      <c r="F27" s="107"/>
      <c r="L27" t="s">
        <v>360</v>
      </c>
      <c r="M27" t="s">
        <v>361</v>
      </c>
      <c r="P27">
        <f>IF(F27=L27, (1), (0))</f>
        <v>0</v>
      </c>
      <c r="Q27">
        <f>IF(F27=M27, (2), (0))</f>
        <v>0</v>
      </c>
      <c r="R27">
        <f>SUM(P27:Q27)</f>
        <v>0</v>
      </c>
    </row>
    <row r="28" spans="2:26" ht="90" customHeight="1" x14ac:dyDescent="0.25">
      <c r="B28" s="425"/>
      <c r="C28" s="426"/>
      <c r="D28" s="426"/>
      <c r="E28" s="426"/>
      <c r="F28" s="190">
        <f>O28</f>
        <v>0</v>
      </c>
      <c r="O28">
        <f>IF(R27&lt;=R26, (R28), (0))</f>
        <v>0</v>
      </c>
      <c r="R28">
        <f>SUM(R26:R27)</f>
        <v>0</v>
      </c>
    </row>
    <row r="29" spans="2:26" ht="309.75" customHeight="1" x14ac:dyDescent="0.25">
      <c r="B29" s="315" t="s">
        <v>406</v>
      </c>
      <c r="C29" s="316"/>
      <c r="D29" s="316"/>
      <c r="E29" s="415"/>
      <c r="F29" s="107"/>
      <c r="O29" t="s">
        <v>79</v>
      </c>
      <c r="P29" t="s">
        <v>76</v>
      </c>
      <c r="W29">
        <f>IF(F29=O29, (5), (0))</f>
        <v>0</v>
      </c>
      <c r="X29">
        <f>SUM(W29:W30)</f>
        <v>0</v>
      </c>
    </row>
    <row r="30" spans="2:26" ht="347.25" customHeight="1" x14ac:dyDescent="0.25">
      <c r="B30" s="408" t="s">
        <v>427</v>
      </c>
      <c r="C30" s="409"/>
      <c r="D30" s="409"/>
      <c r="E30" s="409"/>
      <c r="F30" s="107"/>
      <c r="W30">
        <f>IF(F30=O29, (5), (0))</f>
        <v>0</v>
      </c>
    </row>
    <row r="31" spans="2:26" ht="54.6" customHeight="1" thickBot="1" x14ac:dyDescent="0.3">
      <c r="B31" s="406" t="s">
        <v>5</v>
      </c>
      <c r="C31" s="407"/>
      <c r="D31" s="407"/>
      <c r="E31" s="407"/>
      <c r="F31" s="139">
        <f>MIN(10,(SUM(P25,F28,X29)))</f>
        <v>0</v>
      </c>
    </row>
    <row r="32" spans="2:26" ht="28.9" customHeight="1" x14ac:dyDescent="0.25">
      <c r="B32" s="158"/>
      <c r="C32" s="81"/>
      <c r="D32" s="81"/>
      <c r="E32" s="81"/>
      <c r="F32" s="141"/>
    </row>
    <row r="33" spans="2:16" ht="25.15" customHeight="1" x14ac:dyDescent="0.25">
      <c r="B33" s="4"/>
      <c r="F33" s="5"/>
    </row>
    <row r="34" spans="2:16" x14ac:dyDescent="0.25">
      <c r="B34" s="410" t="s">
        <v>49</v>
      </c>
      <c r="C34" s="411"/>
      <c r="D34" s="411"/>
      <c r="E34" s="411"/>
      <c r="F34" s="5"/>
    </row>
    <row r="35" spans="2:16" ht="33" customHeight="1" x14ac:dyDescent="0.25">
      <c r="B35" s="274" t="s">
        <v>228</v>
      </c>
      <c r="C35" s="248"/>
      <c r="D35" s="248"/>
      <c r="E35" s="335"/>
      <c r="F35" s="107"/>
      <c r="O35" t="s">
        <v>80</v>
      </c>
      <c r="P35" t="s">
        <v>81</v>
      </c>
    </row>
    <row r="36" spans="2:16" x14ac:dyDescent="0.25">
      <c r="B36" s="396" t="s">
        <v>82</v>
      </c>
      <c r="C36" s="272"/>
      <c r="D36" s="272"/>
      <c r="E36" s="272"/>
      <c r="F36" s="107"/>
    </row>
    <row r="37" spans="2:16" x14ac:dyDescent="0.25">
      <c r="B37" s="396" t="s">
        <v>253</v>
      </c>
      <c r="C37" s="272"/>
      <c r="D37" s="272"/>
      <c r="E37" s="272"/>
      <c r="F37" s="107"/>
    </row>
    <row r="38" spans="2:16" ht="15.75" thickBot="1" x14ac:dyDescent="0.3">
      <c r="B38" s="6"/>
      <c r="C38" s="157"/>
      <c r="D38" s="157"/>
      <c r="E38" s="157"/>
      <c r="F38" s="7"/>
    </row>
    <row r="39" spans="2:16" x14ac:dyDescent="0.25"/>
    <row r="40" spans="2:16" x14ac:dyDescent="0.25"/>
    <row r="41" spans="2:16" x14ac:dyDescent="0.25"/>
    <row r="42" spans="2:16" x14ac:dyDescent="0.25"/>
  </sheetData>
  <sheetProtection algorithmName="SHA-512" hashValue="G5iT852x76UzQ+Se6ZWMp2Rv6J24SfgEpK+xVhG4w4kQwnV/wnHJYZaBGpfhSDMyam1uz3rJdkoTg9yYgH9TIQ==" saltValue="gU2tbhYzYftG0YehMjgLRg==" spinCount="100000" sheet="1" objects="1" scenarios="1"/>
  <mergeCells count="26">
    <mergeCell ref="B5:E5"/>
    <mergeCell ref="B22:E22"/>
    <mergeCell ref="B29:E29"/>
    <mergeCell ref="B25:E25"/>
    <mergeCell ref="B4:F4"/>
    <mergeCell ref="B11:F11"/>
    <mergeCell ref="B10:F10"/>
    <mergeCell ref="B13:E13"/>
    <mergeCell ref="B14:E14"/>
    <mergeCell ref="B15:E15"/>
    <mergeCell ref="B18:E18"/>
    <mergeCell ref="B21:F21"/>
    <mergeCell ref="B26:E28"/>
    <mergeCell ref="B12:F12"/>
    <mergeCell ref="B17:F17"/>
    <mergeCell ref="B19:E19"/>
    <mergeCell ref="B37:E37"/>
    <mergeCell ref="B30:E30"/>
    <mergeCell ref="B34:E34"/>
    <mergeCell ref="B35:E35"/>
    <mergeCell ref="B36:E36"/>
    <mergeCell ref="B6:F6"/>
    <mergeCell ref="B7:F7"/>
    <mergeCell ref="B8:F8"/>
    <mergeCell ref="B24:F24"/>
    <mergeCell ref="B31:E31"/>
  </mergeCells>
  <dataValidations count="11">
    <dataValidation type="list" allowBlank="1" showInputMessage="1" showErrorMessage="1" sqref="F22" xr:uid="{00000000-0002-0000-0600-000000000000}">
      <formula1>$K$22:$Q$22</formula1>
    </dataValidation>
    <dataValidation type="list" allowBlank="1" showInputMessage="1" showErrorMessage="1" sqref="F29:F30" xr:uid="{00000000-0002-0000-0600-000001000000}">
      <formula1>$N$29:$P$29</formula1>
    </dataValidation>
    <dataValidation type="list" allowBlank="1" showInputMessage="1" showErrorMessage="1" sqref="F35 F37" xr:uid="{00000000-0002-0000-0600-000002000000}">
      <formula1>$N$35:$P$35</formula1>
    </dataValidation>
    <dataValidation type="list" allowBlank="1" showInputMessage="1" showErrorMessage="1" sqref="F5" xr:uid="{00000000-0002-0000-0600-000003000000}">
      <formula1>$K$5:$P$5</formula1>
    </dataValidation>
    <dataValidation type="list" allowBlank="1" showInputMessage="1" showErrorMessage="1" sqref="F13" xr:uid="{58B3D226-751B-4EE9-AC7C-FDD203AB0FC8}">
      <formula1>$J$13:$L$13</formula1>
    </dataValidation>
    <dataValidation type="list" allowBlank="1" showInputMessage="1" showErrorMessage="1" sqref="F14" xr:uid="{D3D9FF19-3365-4B86-9F79-725F8E66617C}">
      <formula1>$J$14:$L$14</formula1>
    </dataValidation>
    <dataValidation type="list" allowBlank="1" showInputMessage="1" showErrorMessage="1" sqref="F15" xr:uid="{AEF00BCF-2CDE-4F5F-BD42-94A6C1E324EE}">
      <formula1>$J$15:$L$15</formula1>
    </dataValidation>
    <dataValidation type="list" allowBlank="1" showInputMessage="1" showErrorMessage="1" sqref="F18:F19" xr:uid="{743E3C8C-4DAE-49D7-9566-EFA4A6F25DA9}">
      <formula1>$J$17:$L$17</formula1>
    </dataValidation>
    <dataValidation type="list" allowBlank="1" showInputMessage="1" showErrorMessage="1" sqref="F26" xr:uid="{35D2A913-E0B3-43C7-AADC-DB4A8B1E5F45}">
      <formula1>$K$26:$M$26</formula1>
    </dataValidation>
    <dataValidation type="list" allowBlank="1" showInputMessage="1" showErrorMessage="1" sqref="F27" xr:uid="{4BE150F6-8AD1-4AD2-8247-3F969F407047}">
      <formula1>$K$27:$M$27</formula1>
    </dataValidation>
    <dataValidation type="list" allowBlank="1" showInputMessage="1" showErrorMessage="1" sqref="F25" xr:uid="{0F8521E9-FDCA-4A9D-997F-02A199DC85C2}">
      <formula1>$K$25:$M$25</formula1>
    </dataValidation>
  </dataValidations>
  <hyperlinks>
    <hyperlink ref="B7" r:id="rId1" xr:uid="{C9C2088C-29FE-488C-AF93-3F3108F9DE48}"/>
    <hyperlink ref="B8" r:id="rId2" xr:uid="{A93C2F87-8AB1-45DB-A1E4-BEDD186CE155}"/>
    <hyperlink ref="B6" r:id="rId3" xr:uid="{A0901007-10B8-4734-B525-7F2D7D939ED5}"/>
  </hyperlinks>
  <pageMargins left="0.7" right="0.7" top="0.75" bottom="0.75" header="0.3" footer="0.3"/>
  <pageSetup orientation="portrait" r:id="rId4"/>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I51"/>
  <sheetViews>
    <sheetView showGridLines="0" workbookViewId="0">
      <selection activeCell="C17" sqref="C17:H17"/>
    </sheetView>
  </sheetViews>
  <sheetFormatPr defaultColWidth="0" defaultRowHeight="15" zeroHeight="1" x14ac:dyDescent="0.25"/>
  <cols>
    <col min="1" max="5" width="9.140625" customWidth="1"/>
    <col min="6" max="6" width="18.7109375" customWidth="1"/>
    <col min="7" max="7" width="24.140625" customWidth="1"/>
    <col min="8" max="8" width="19" customWidth="1"/>
    <col min="9" max="9" width="9.140625" customWidth="1"/>
    <col min="10" max="16384" width="9.140625" hidden="1"/>
  </cols>
  <sheetData>
    <row r="1" spans="2:8" ht="15.75" thickBot="1" x14ac:dyDescent="0.3"/>
    <row r="2" spans="2:8" ht="19.5" thickBot="1" x14ac:dyDescent="0.3">
      <c r="B2" s="463" t="s">
        <v>40</v>
      </c>
      <c r="C2" s="464"/>
      <c r="D2" s="464"/>
      <c r="E2" s="464"/>
      <c r="F2" s="464"/>
      <c r="G2" s="464"/>
      <c r="H2" s="465"/>
    </row>
    <row r="3" spans="2:8" ht="18" customHeight="1" x14ac:dyDescent="0.25">
      <c r="B3" s="460" t="s">
        <v>41</v>
      </c>
      <c r="C3" s="461"/>
      <c r="D3" s="461"/>
      <c r="E3" s="461"/>
      <c r="F3" s="461"/>
      <c r="G3" s="461"/>
      <c r="H3" s="462"/>
    </row>
    <row r="4" spans="2:8" ht="8.4499999999999993" customHeight="1" x14ac:dyDescent="0.25">
      <c r="B4" s="460"/>
      <c r="C4" s="461"/>
      <c r="D4" s="461"/>
      <c r="E4" s="461"/>
      <c r="F4" s="461"/>
      <c r="G4" s="461"/>
      <c r="H4" s="462"/>
    </row>
    <row r="5" spans="2:8" ht="8.4499999999999993" customHeight="1" x14ac:dyDescent="0.25">
      <c r="B5" s="192"/>
      <c r="C5" s="193"/>
      <c r="D5" s="193"/>
      <c r="E5" s="193"/>
      <c r="F5" s="193"/>
      <c r="G5" s="193"/>
      <c r="H5" s="194"/>
    </row>
    <row r="6" spans="2:8" ht="60" customHeight="1" x14ac:dyDescent="0.25">
      <c r="B6" s="108"/>
      <c r="C6" s="461" t="s">
        <v>260</v>
      </c>
      <c r="D6" s="461"/>
      <c r="E6" s="461"/>
      <c r="F6" s="461"/>
      <c r="G6" s="461"/>
      <c r="H6" s="462"/>
    </row>
    <row r="7" spans="2:8" ht="8.4499999999999993" customHeight="1" x14ac:dyDescent="0.25">
      <c r="B7" s="192"/>
      <c r="C7" s="193"/>
      <c r="D7" s="193"/>
      <c r="E7" s="193"/>
      <c r="F7" s="193"/>
      <c r="G7" s="193"/>
      <c r="H7" s="194"/>
    </row>
    <row r="8" spans="2:8" ht="7.5" customHeight="1" x14ac:dyDescent="0.25">
      <c r="B8" s="192"/>
      <c r="C8" s="193"/>
      <c r="D8" s="193"/>
      <c r="E8" s="193"/>
      <c r="F8" s="193"/>
      <c r="G8" s="193"/>
      <c r="H8" s="194"/>
    </row>
    <row r="9" spans="2:8" ht="90" customHeight="1" x14ac:dyDescent="0.25">
      <c r="B9" s="108"/>
      <c r="C9" s="461" t="s">
        <v>282</v>
      </c>
      <c r="D9" s="461"/>
      <c r="E9" s="461"/>
      <c r="F9" s="461"/>
      <c r="G9" s="461"/>
      <c r="H9" s="462"/>
    </row>
    <row r="10" spans="2:8" ht="12.75" customHeight="1" x14ac:dyDescent="0.25">
      <c r="B10" s="192"/>
      <c r="C10" s="193"/>
      <c r="D10" s="193"/>
      <c r="E10" s="193"/>
      <c r="F10" s="193"/>
      <c r="G10" s="193"/>
      <c r="H10" s="194"/>
    </row>
    <row r="11" spans="2:8" ht="46.15" customHeight="1" x14ac:dyDescent="0.25">
      <c r="B11" s="108"/>
      <c r="C11" s="461" t="s">
        <v>281</v>
      </c>
      <c r="D11" s="461"/>
      <c r="E11" s="461"/>
      <c r="F11" s="461"/>
      <c r="G11" s="461"/>
      <c r="H11" s="462"/>
    </row>
    <row r="12" spans="2:8" ht="12.75" customHeight="1" x14ac:dyDescent="0.25">
      <c r="B12" s="192"/>
      <c r="C12" s="193"/>
      <c r="D12" s="193"/>
      <c r="E12" s="193"/>
      <c r="F12" s="193"/>
      <c r="G12" s="193"/>
      <c r="H12" s="194"/>
    </row>
    <row r="13" spans="2:8" ht="31.15" customHeight="1" x14ac:dyDescent="0.25">
      <c r="B13" s="108"/>
      <c r="C13" s="461" t="s">
        <v>408</v>
      </c>
      <c r="D13" s="461"/>
      <c r="E13" s="461"/>
      <c r="F13" s="461"/>
      <c r="G13" s="461"/>
      <c r="H13" s="462"/>
    </row>
    <row r="14" spans="2:8" ht="8.4499999999999993" customHeight="1" x14ac:dyDescent="0.25">
      <c r="B14" s="192"/>
      <c r="C14" s="193"/>
      <c r="D14" s="193"/>
      <c r="E14" s="193"/>
      <c r="F14" s="193"/>
      <c r="G14" s="193"/>
      <c r="H14" s="194"/>
    </row>
    <row r="15" spans="2:8" ht="31.5" customHeight="1" x14ac:dyDescent="0.25">
      <c r="B15" s="108"/>
      <c r="C15" s="461" t="s">
        <v>418</v>
      </c>
      <c r="D15" s="461"/>
      <c r="E15" s="461"/>
      <c r="F15" s="461"/>
      <c r="G15" s="461"/>
      <c r="H15" s="462"/>
    </row>
    <row r="16" spans="2:8" ht="8.4499999999999993" customHeight="1" x14ac:dyDescent="0.25">
      <c r="B16" s="192"/>
      <c r="C16" s="193"/>
      <c r="D16" s="193"/>
      <c r="E16" s="193"/>
      <c r="F16" s="193"/>
      <c r="G16" s="193"/>
      <c r="H16" s="194"/>
    </row>
    <row r="17" spans="2:8" ht="44.25" customHeight="1" x14ac:dyDescent="0.25">
      <c r="B17" s="108"/>
      <c r="C17" s="282" t="s">
        <v>407</v>
      </c>
      <c r="D17" s="282"/>
      <c r="E17" s="282"/>
      <c r="F17" s="282"/>
      <c r="G17" s="282"/>
      <c r="H17" s="283"/>
    </row>
    <row r="18" spans="2:8" ht="8.4499999999999993" customHeight="1" x14ac:dyDescent="0.25">
      <c r="B18" s="192"/>
      <c r="C18" s="193"/>
      <c r="D18" s="193"/>
      <c r="E18" s="193"/>
      <c r="F18" s="193"/>
      <c r="G18" s="193"/>
      <c r="H18" s="194"/>
    </row>
    <row r="19" spans="2:8" ht="8.4499999999999993" customHeight="1" x14ac:dyDescent="0.25">
      <c r="B19" s="192"/>
      <c r="C19" s="193"/>
      <c r="D19" s="193"/>
      <c r="E19" s="193"/>
      <c r="F19" s="193"/>
      <c r="G19" s="193"/>
      <c r="H19" s="194"/>
    </row>
    <row r="20" spans="2:8" ht="33" customHeight="1" x14ac:dyDescent="0.25">
      <c r="B20" s="108"/>
      <c r="C20" s="282" t="s">
        <v>93</v>
      </c>
      <c r="D20" s="282"/>
      <c r="E20" s="282"/>
      <c r="F20" s="282"/>
      <c r="G20" s="282"/>
      <c r="H20" s="283"/>
    </row>
    <row r="21" spans="2:8" x14ac:dyDescent="0.25">
      <c r="B21" s="454"/>
      <c r="C21" s="455"/>
      <c r="D21" s="455"/>
      <c r="E21" s="455"/>
      <c r="F21" s="455"/>
      <c r="G21" s="455"/>
      <c r="H21" s="456"/>
    </row>
    <row r="22" spans="2:8" ht="45.6" customHeight="1" x14ac:dyDescent="0.25">
      <c r="B22" s="108"/>
      <c r="C22" s="282" t="s">
        <v>42</v>
      </c>
      <c r="D22" s="282"/>
      <c r="E22" s="282"/>
      <c r="F22" s="282"/>
      <c r="G22" s="282"/>
      <c r="H22" s="283"/>
    </row>
    <row r="23" spans="2:8" x14ac:dyDescent="0.25">
      <c r="B23" s="454"/>
      <c r="C23" s="455"/>
      <c r="D23" s="455"/>
      <c r="E23" s="455"/>
      <c r="F23" s="455"/>
      <c r="G23" s="455"/>
      <c r="H23" s="456"/>
    </row>
    <row r="24" spans="2:8" ht="28.5" customHeight="1" x14ac:dyDescent="0.25">
      <c r="B24" s="108"/>
      <c r="C24" s="282" t="s">
        <v>43</v>
      </c>
      <c r="D24" s="282"/>
      <c r="E24" s="282"/>
      <c r="F24" s="282"/>
      <c r="G24" s="282"/>
      <c r="H24" s="283"/>
    </row>
    <row r="25" spans="2:8" x14ac:dyDescent="0.25">
      <c r="B25" s="454"/>
      <c r="C25" s="455"/>
      <c r="D25" s="455"/>
      <c r="E25" s="455"/>
      <c r="F25" s="455"/>
      <c r="G25" s="455"/>
      <c r="H25" s="456"/>
    </row>
    <row r="26" spans="2:8" ht="30.6" customHeight="1" x14ac:dyDescent="0.25">
      <c r="B26" s="108"/>
      <c r="C26" s="282" t="s">
        <v>44</v>
      </c>
      <c r="D26" s="282"/>
      <c r="E26" s="282"/>
      <c r="F26" s="282"/>
      <c r="G26" s="282"/>
      <c r="H26" s="283"/>
    </row>
    <row r="27" spans="2:8" x14ac:dyDescent="0.25">
      <c r="B27" s="454"/>
      <c r="C27" s="455"/>
      <c r="D27" s="455"/>
      <c r="E27" s="455"/>
      <c r="F27" s="455"/>
      <c r="G27" s="455"/>
      <c r="H27" s="456"/>
    </row>
    <row r="28" spans="2:8" ht="57" customHeight="1" x14ac:dyDescent="0.25">
      <c r="B28" s="108"/>
      <c r="C28" s="282" t="s">
        <v>94</v>
      </c>
      <c r="D28" s="282"/>
      <c r="E28" s="282"/>
      <c r="F28" s="282"/>
      <c r="G28" s="282"/>
      <c r="H28" s="283"/>
    </row>
    <row r="29" spans="2:8" x14ac:dyDescent="0.25">
      <c r="B29" s="454"/>
      <c r="C29" s="455"/>
      <c r="D29" s="455"/>
      <c r="E29" s="455"/>
      <c r="F29" s="455"/>
      <c r="G29" s="455"/>
      <c r="H29" s="456"/>
    </row>
    <row r="30" spans="2:8" x14ac:dyDescent="0.25">
      <c r="B30" s="457" t="s">
        <v>45</v>
      </c>
      <c r="C30" s="458"/>
      <c r="D30" s="458"/>
      <c r="E30" s="458"/>
      <c r="F30" s="458"/>
      <c r="G30" s="458"/>
      <c r="H30" s="459"/>
    </row>
    <row r="31" spans="2:8" ht="58.15" customHeight="1" x14ac:dyDescent="0.25">
      <c r="B31" s="281" t="s">
        <v>91</v>
      </c>
      <c r="C31" s="282"/>
      <c r="D31" s="282"/>
      <c r="E31" s="282"/>
      <c r="F31" s="282"/>
      <c r="G31" s="282"/>
      <c r="H31" s="283"/>
    </row>
    <row r="32" spans="2:8" x14ac:dyDescent="0.25">
      <c r="B32" s="442"/>
      <c r="C32" s="443"/>
      <c r="D32" s="443"/>
      <c r="E32" s="443"/>
      <c r="F32" s="443"/>
      <c r="G32" s="443"/>
      <c r="H32" s="444"/>
    </row>
    <row r="33" spans="2:8" x14ac:dyDescent="0.25">
      <c r="B33" s="442"/>
      <c r="C33" s="443"/>
      <c r="D33" s="443"/>
      <c r="E33" s="443"/>
      <c r="F33" s="443"/>
      <c r="G33" s="443"/>
      <c r="H33" s="444"/>
    </row>
    <row r="34" spans="2:8" x14ac:dyDescent="0.25">
      <c r="B34" s="445"/>
      <c r="C34" s="446"/>
      <c r="D34" s="446"/>
      <c r="E34" s="446"/>
      <c r="F34" s="446"/>
      <c r="G34" s="446"/>
      <c r="H34" s="447"/>
    </row>
    <row r="35" spans="2:8" x14ac:dyDescent="0.25">
      <c r="B35" s="448" t="s">
        <v>92</v>
      </c>
      <c r="C35" s="449"/>
      <c r="D35" s="449"/>
      <c r="E35" s="449"/>
      <c r="F35" s="449"/>
      <c r="G35" s="449"/>
      <c r="H35" s="450"/>
    </row>
    <row r="36" spans="2:8" x14ac:dyDescent="0.25">
      <c r="B36" s="442"/>
      <c r="C36" s="443"/>
      <c r="D36" s="443"/>
      <c r="E36" s="443"/>
      <c r="F36" s="443"/>
      <c r="G36" s="443"/>
      <c r="H36" s="444"/>
    </row>
    <row r="37" spans="2:8" x14ac:dyDescent="0.25">
      <c r="B37" s="442"/>
      <c r="C37" s="443"/>
      <c r="D37" s="443"/>
      <c r="E37" s="443"/>
      <c r="F37" s="443"/>
      <c r="G37" s="443"/>
      <c r="H37" s="444"/>
    </row>
    <row r="38" spans="2:8" x14ac:dyDescent="0.25">
      <c r="B38" s="445"/>
      <c r="C38" s="446"/>
      <c r="D38" s="446"/>
      <c r="E38" s="446"/>
      <c r="F38" s="446"/>
      <c r="G38" s="446"/>
      <c r="H38" s="447"/>
    </row>
    <row r="39" spans="2:8" x14ac:dyDescent="0.25">
      <c r="B39" s="451" t="s">
        <v>46</v>
      </c>
      <c r="C39" s="452"/>
      <c r="D39" s="452"/>
      <c r="E39" s="452"/>
      <c r="F39" s="452"/>
      <c r="G39" s="452"/>
      <c r="H39" s="453"/>
    </row>
    <row r="40" spans="2:8" x14ac:dyDescent="0.25">
      <c r="B40" s="442"/>
      <c r="C40" s="443"/>
      <c r="D40" s="443"/>
      <c r="E40" s="443"/>
      <c r="F40" s="443"/>
      <c r="G40" s="443"/>
      <c r="H40" s="444"/>
    </row>
    <row r="41" spans="2:8" x14ac:dyDescent="0.25">
      <c r="B41" s="442"/>
      <c r="C41" s="443"/>
      <c r="D41" s="443"/>
      <c r="E41" s="443"/>
      <c r="F41" s="443"/>
      <c r="G41" s="443"/>
      <c r="H41" s="444"/>
    </row>
    <row r="42" spans="2:8" x14ac:dyDescent="0.25">
      <c r="B42" s="445"/>
      <c r="C42" s="446"/>
      <c r="D42" s="446"/>
      <c r="E42" s="446"/>
      <c r="F42" s="446"/>
      <c r="G42" s="446"/>
      <c r="H42" s="447"/>
    </row>
    <row r="43" spans="2:8" x14ac:dyDescent="0.25">
      <c r="B43" s="436" t="s">
        <v>47</v>
      </c>
      <c r="C43" s="437"/>
      <c r="D43" s="437"/>
      <c r="E43" s="437"/>
      <c r="F43" s="437"/>
      <c r="G43" s="437"/>
      <c r="H43" s="438"/>
    </row>
    <row r="44" spans="2:8" x14ac:dyDescent="0.25">
      <c r="B44" s="439"/>
      <c r="C44" s="440"/>
      <c r="D44" s="440"/>
      <c r="E44" s="440"/>
      <c r="F44" s="440"/>
      <c r="G44" s="440"/>
      <c r="H44" s="441"/>
    </row>
    <row r="45" spans="2:8" ht="31.9" customHeight="1" thickBot="1" x14ac:dyDescent="0.3">
      <c r="B45" s="433" t="s">
        <v>48</v>
      </c>
      <c r="C45" s="434"/>
      <c r="D45" s="434"/>
      <c r="E45" s="434"/>
      <c r="F45" s="434"/>
      <c r="G45" s="434"/>
      <c r="H45" s="435"/>
    </row>
    <row r="46" spans="2:8" x14ac:dyDescent="0.25"/>
    <row r="47" spans="2:8" x14ac:dyDescent="0.25"/>
    <row r="48" spans="2:8" x14ac:dyDescent="0.25"/>
    <row r="49" x14ac:dyDescent="0.25"/>
    <row r="50" x14ac:dyDescent="0.25"/>
    <row r="51" x14ac:dyDescent="0.25"/>
  </sheetData>
  <sheetProtection algorithmName="SHA-512" hashValue="4UItAyCqk8KOUBpjDCEDRssC6JAa6aLCEj+udubpoSn1kSALhHOC0MmBvuRU9eK7D649haY7FloVcV/QBSYyoQ==" saltValue="gbBqfUdiU3ueP349Ow2mwg==" spinCount="100000" sheet="1" objects="1" scenarios="1"/>
  <mergeCells count="27">
    <mergeCell ref="B3:H4"/>
    <mergeCell ref="C6:H6"/>
    <mergeCell ref="B27:H27"/>
    <mergeCell ref="B2:H2"/>
    <mergeCell ref="C22:H22"/>
    <mergeCell ref="C20:H20"/>
    <mergeCell ref="C9:H9"/>
    <mergeCell ref="C11:H11"/>
    <mergeCell ref="C17:H17"/>
    <mergeCell ref="C13:H13"/>
    <mergeCell ref="B21:H21"/>
    <mergeCell ref="B23:H23"/>
    <mergeCell ref="C15:H15"/>
    <mergeCell ref="B45:H45"/>
    <mergeCell ref="B31:H31"/>
    <mergeCell ref="C28:H28"/>
    <mergeCell ref="C26:H26"/>
    <mergeCell ref="C24:H24"/>
    <mergeCell ref="B43:H44"/>
    <mergeCell ref="B32:H34"/>
    <mergeCell ref="B36:H38"/>
    <mergeCell ref="B40:H42"/>
    <mergeCell ref="B35:H35"/>
    <mergeCell ref="B39:H39"/>
    <mergeCell ref="B29:H29"/>
    <mergeCell ref="B25:H25"/>
    <mergeCell ref="B30:H30"/>
  </mergeCell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I22"/>
  <sheetViews>
    <sheetView showGridLines="0" workbookViewId="0">
      <selection activeCell="G5" sqref="G5"/>
    </sheetView>
  </sheetViews>
  <sheetFormatPr defaultColWidth="0" defaultRowHeight="15" zeroHeight="1" x14ac:dyDescent="0.25"/>
  <cols>
    <col min="1" max="1" width="6.5703125" customWidth="1"/>
    <col min="2" max="5" width="9.140625" customWidth="1"/>
    <col min="6" max="6" width="17.28515625" customWidth="1"/>
    <col min="7" max="8" width="9.140625" customWidth="1"/>
    <col min="9" max="9" width="0" hidden="1" customWidth="1"/>
    <col min="10" max="16384" width="9.140625" hidden="1"/>
  </cols>
  <sheetData>
    <row r="1" spans="2:8" ht="15.75" thickBot="1" x14ac:dyDescent="0.3"/>
    <row r="2" spans="2:8" ht="18.75" x14ac:dyDescent="0.25">
      <c r="B2" s="466" t="s">
        <v>83</v>
      </c>
      <c r="C2" s="467"/>
      <c r="D2" s="467"/>
      <c r="E2" s="467"/>
      <c r="F2" s="467"/>
      <c r="G2" s="468"/>
      <c r="H2" s="8"/>
    </row>
    <row r="3" spans="2:8" x14ac:dyDescent="0.25">
      <c r="B3" s="469" t="s">
        <v>84</v>
      </c>
      <c r="C3" s="470"/>
      <c r="D3" s="470"/>
      <c r="E3" s="470"/>
      <c r="F3" s="470"/>
      <c r="G3" s="471"/>
    </row>
    <row r="4" spans="2:8" x14ac:dyDescent="0.25">
      <c r="B4" s="472" t="s">
        <v>304</v>
      </c>
      <c r="C4" s="473"/>
      <c r="D4" s="473"/>
      <c r="E4" s="473"/>
      <c r="F4" s="474"/>
      <c r="G4" s="26">
        <f>'Applicant Information'!E28</f>
        <v>0</v>
      </c>
    </row>
    <row r="5" spans="2:8" x14ac:dyDescent="0.25">
      <c r="B5" s="472" t="s">
        <v>59</v>
      </c>
      <c r="C5" s="473"/>
      <c r="D5" s="473"/>
      <c r="E5" s="473"/>
      <c r="F5" s="474"/>
      <c r="G5" s="26">
        <f>'Applicant Information'!E43</f>
        <v>0</v>
      </c>
    </row>
    <row r="6" spans="2:8" x14ac:dyDescent="0.25">
      <c r="B6" s="472" t="s">
        <v>305</v>
      </c>
      <c r="C6" s="473"/>
      <c r="D6" s="473"/>
      <c r="E6" s="473"/>
      <c r="F6" s="474"/>
      <c r="G6" s="26">
        <f>'Applicant Information'!Q53</f>
        <v>0</v>
      </c>
    </row>
    <row r="7" spans="2:8" x14ac:dyDescent="0.25">
      <c r="B7" s="396" t="s">
        <v>306</v>
      </c>
      <c r="C7" s="272"/>
      <c r="D7" s="272"/>
      <c r="E7" s="272"/>
      <c r="F7" s="272"/>
      <c r="G7" s="124">
        <f>'Applicant Information'!P62</f>
        <v>0</v>
      </c>
    </row>
    <row r="8" spans="2:8" x14ac:dyDescent="0.25">
      <c r="B8" s="4"/>
      <c r="G8" s="5"/>
    </row>
    <row r="9" spans="2:8" x14ac:dyDescent="0.25">
      <c r="B9" s="469" t="s">
        <v>85</v>
      </c>
      <c r="C9" s="470"/>
      <c r="D9" s="470"/>
      <c r="E9" s="470"/>
      <c r="F9" s="470"/>
      <c r="G9" s="471"/>
    </row>
    <row r="10" spans="2:8" x14ac:dyDescent="0.25">
      <c r="B10" s="472" t="s">
        <v>332</v>
      </c>
      <c r="C10" s="473"/>
      <c r="D10" s="473"/>
      <c r="E10" s="473"/>
      <c r="F10" s="474"/>
      <c r="G10" s="26">
        <f>'Development Information'!W44</f>
        <v>0</v>
      </c>
    </row>
    <row r="11" spans="2:8" x14ac:dyDescent="0.25">
      <c r="B11" s="472" t="s">
        <v>341</v>
      </c>
      <c r="C11" s="473"/>
      <c r="D11" s="473"/>
      <c r="E11" s="473"/>
      <c r="F11" s="474"/>
      <c r="G11" s="26">
        <f>IF('Development Information'!H109&gt;0, 'Development Information'!H137, 0)</f>
        <v>0</v>
      </c>
    </row>
    <row r="12" spans="2:8" x14ac:dyDescent="0.25">
      <c r="B12" s="472" t="s">
        <v>343</v>
      </c>
      <c r="C12" s="473"/>
      <c r="D12" s="473"/>
      <c r="E12" s="473"/>
      <c r="F12" s="474"/>
      <c r="G12" s="26">
        <f>IF('Development Information'!H109&gt;0,'Development Information'!H156,0)</f>
        <v>0</v>
      </c>
    </row>
    <row r="13" spans="2:8" x14ac:dyDescent="0.25">
      <c r="B13" s="472" t="s">
        <v>344</v>
      </c>
      <c r="C13" s="473"/>
      <c r="D13" s="473"/>
      <c r="E13" s="473"/>
      <c r="F13" s="474"/>
      <c r="G13" s="26">
        <f>'Development Information'!F164</f>
        <v>0</v>
      </c>
    </row>
    <row r="14" spans="2:8" x14ac:dyDescent="0.25">
      <c r="B14" s="4"/>
      <c r="G14" s="5"/>
    </row>
    <row r="15" spans="2:8" x14ac:dyDescent="0.25">
      <c r="B15" s="469" t="s">
        <v>88</v>
      </c>
      <c r="C15" s="470"/>
      <c r="D15" s="470"/>
      <c r="E15" s="470"/>
      <c r="F15" s="470"/>
      <c r="G15" s="471"/>
    </row>
    <row r="16" spans="2:8" x14ac:dyDescent="0.25">
      <c r="B16" s="472" t="s">
        <v>350</v>
      </c>
      <c r="C16" s="473"/>
      <c r="D16" s="473"/>
      <c r="E16" s="473"/>
      <c r="F16" s="474"/>
      <c r="G16" s="26">
        <f>'Neighborhood Information'!W5</f>
        <v>0</v>
      </c>
    </row>
    <row r="17" spans="2:7" x14ac:dyDescent="0.25">
      <c r="B17" s="472" t="s">
        <v>351</v>
      </c>
      <c r="C17" s="473"/>
      <c r="D17" s="473"/>
      <c r="E17" s="473"/>
      <c r="F17" s="474"/>
      <c r="G17" s="26">
        <f>'Neighborhood Information'!F19</f>
        <v>0</v>
      </c>
    </row>
    <row r="18" spans="2:7" x14ac:dyDescent="0.25">
      <c r="B18" s="472" t="s">
        <v>364</v>
      </c>
      <c r="C18" s="473"/>
      <c r="D18" s="473"/>
      <c r="E18" s="473"/>
      <c r="F18" s="474"/>
      <c r="G18" s="26">
        <f>'Neighborhood Information'!V23</f>
        <v>0</v>
      </c>
    </row>
    <row r="19" spans="2:7" x14ac:dyDescent="0.25">
      <c r="B19" s="472" t="s">
        <v>363</v>
      </c>
      <c r="C19" s="473"/>
      <c r="D19" s="473"/>
      <c r="E19" s="473"/>
      <c r="F19" s="474"/>
      <c r="G19" s="26">
        <f>'Neighborhood Information'!F31</f>
        <v>0</v>
      </c>
    </row>
    <row r="20" spans="2:7" x14ac:dyDescent="0.25">
      <c r="B20" s="4"/>
      <c r="G20" s="5"/>
    </row>
    <row r="21" spans="2:7" ht="15.75" thickBot="1" x14ac:dyDescent="0.3">
      <c r="B21" s="394" t="s">
        <v>89</v>
      </c>
      <c r="C21" s="395"/>
      <c r="D21" s="395"/>
      <c r="E21" s="395"/>
      <c r="F21" s="395"/>
      <c r="G21" s="27">
        <f>SUM(G4:G19)</f>
        <v>0</v>
      </c>
    </row>
    <row r="22" spans="2:7" x14ac:dyDescent="0.25"/>
  </sheetData>
  <sheetProtection algorithmName="SHA-512" hashValue="7v8fqJvakch1jnR/MEyQYmpqA1m+oTpn8ylvckYETltmWjGyCOyha1jSKjV1Q+TaqW30+LGzzVkPK/3EkVYa4Q==" saltValue="Uh+SXM/6wVvWGM5GiRqlDg==" spinCount="100000" sheet="1" objects="1" scenarios="1"/>
  <mergeCells count="17">
    <mergeCell ref="B17:F17"/>
    <mergeCell ref="B16:F16"/>
    <mergeCell ref="B18:F18"/>
    <mergeCell ref="B19:F19"/>
    <mergeCell ref="B21:F21"/>
    <mergeCell ref="B2:G2"/>
    <mergeCell ref="B3:G3"/>
    <mergeCell ref="B9:G9"/>
    <mergeCell ref="B15:G15"/>
    <mergeCell ref="B4:F4"/>
    <mergeCell ref="B5:F5"/>
    <mergeCell ref="B6:F6"/>
    <mergeCell ref="B10:F10"/>
    <mergeCell ref="B11:F11"/>
    <mergeCell ref="B12:F12"/>
    <mergeCell ref="B13:F13"/>
    <mergeCell ref="B7:F7"/>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2a3c10bd-4964-47e6-b79a-3888688111cf">
      <Terms xmlns="http://schemas.microsoft.com/office/infopath/2007/PartnerControls"/>
    </lcf76f155ced4ddcb4097134ff3c332f>
    <TaxCatchAll xmlns="1b3effd3-59fd-4c63-b10c-41566db43aa0"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B26A50A724781B479A70063A06D5051B" ma:contentTypeVersion="16" ma:contentTypeDescription="Create a new document." ma:contentTypeScope="" ma:versionID="00f97547f3b3aac365f448f9b742eff3">
  <xsd:schema xmlns:xsd="http://www.w3.org/2001/XMLSchema" xmlns:xs="http://www.w3.org/2001/XMLSchema" xmlns:p="http://schemas.microsoft.com/office/2006/metadata/properties" xmlns:ns2="2a3c10bd-4964-47e6-b79a-3888688111cf" xmlns:ns3="1b3effd3-59fd-4c63-b10c-41566db43aa0" targetNamespace="http://schemas.microsoft.com/office/2006/metadata/properties" ma:root="true" ma:fieldsID="2b88187b098a1ab786d9890fcf7a86d1" ns2:_="" ns3:_="">
    <xsd:import namespace="2a3c10bd-4964-47e6-b79a-3888688111cf"/>
    <xsd:import namespace="1b3effd3-59fd-4c63-b10c-41566db43aa0"/>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AutoTags" minOccurs="0"/>
                <xsd:element ref="ns2:MediaLengthInSeconds" minOccurs="0"/>
                <xsd:element ref="ns2:MediaServiceGenerationTime" minOccurs="0"/>
                <xsd:element ref="ns2:MediaServiceEventHashCode" minOccurs="0"/>
                <xsd:element ref="ns2:MediaServiceOCR" minOccurs="0"/>
                <xsd:element ref="ns2:MediaServiceLocation"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a3c10bd-4964-47e6-b79a-3888688111c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Location" ma:index="18" nillable="true" ma:displayName="Location" ma:internalName="MediaServiceLocation" ma:readOnly="true">
      <xsd:simpleType>
        <xsd:restriction base="dms:Text"/>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5f819341-aed8-46f6-a80c-e57fb5aec341"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b3effd3-59fd-4c63-b10c-41566db43aa0"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70845d95-28cc-4676-b39a-60573f976296}" ma:internalName="TaxCatchAll" ma:showField="CatchAllData" ma:web="1b3effd3-59fd-4c63-b10c-41566db43aa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F750571-6E9C-4F13-A552-A481E6D897B3}">
  <ds:schemaRefs>
    <ds:schemaRef ds:uri="http://schemas.microsoft.com/office/2006/metadata/properties"/>
    <ds:schemaRef ds:uri="http://schemas.microsoft.com/office/infopath/2007/PartnerControls"/>
    <ds:schemaRef ds:uri="2a3c10bd-4964-47e6-b79a-3888688111cf"/>
    <ds:schemaRef ds:uri="1b3effd3-59fd-4c63-b10c-41566db43aa0"/>
  </ds:schemaRefs>
</ds:datastoreItem>
</file>

<file path=customXml/itemProps2.xml><?xml version="1.0" encoding="utf-8"?>
<ds:datastoreItem xmlns:ds="http://schemas.openxmlformats.org/officeDocument/2006/customXml" ds:itemID="{0FCF2A6E-A973-4148-96D7-8AD6ABA6A1C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a3c10bd-4964-47e6-b79a-3888688111cf"/>
    <ds:schemaRef ds:uri="1b3effd3-59fd-4c63-b10c-41566db43aa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93B4FDF-ACE8-4883-8C39-5604BAD1513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1</vt:i4>
      </vt:variant>
    </vt:vector>
  </HeadingPairs>
  <TitlesOfParts>
    <vt:vector size="10" baseType="lpstr">
      <vt:lpstr>Cover Sheet</vt:lpstr>
      <vt:lpstr>Instructions</vt:lpstr>
      <vt:lpstr>Submission Checklist</vt:lpstr>
      <vt:lpstr>Resolutions Requested</vt:lpstr>
      <vt:lpstr>Applicant Information</vt:lpstr>
      <vt:lpstr>Development Information</vt:lpstr>
      <vt:lpstr>Neighborhood Information</vt:lpstr>
      <vt:lpstr>Certification</vt:lpstr>
      <vt:lpstr>Scoring</vt:lpstr>
      <vt:lpstr>'Development Information'!Print_Area</vt:lpstr>
    </vt:vector>
  </TitlesOfParts>
  <Company>COSA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Allison Shea (NHSD)</dc:creator>
  <cp:lastModifiedBy>Allison Beaver (NHSD)</cp:lastModifiedBy>
  <cp:lastPrinted>2024-01-09T14:14:50Z</cp:lastPrinted>
  <dcterms:created xsi:type="dcterms:W3CDTF">2019-03-25T20:31:00Z</dcterms:created>
  <dcterms:modified xsi:type="dcterms:W3CDTF">2024-12-11T02:43:32Z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0x010100B26A50A724781B479A70063A06D5051B</vt:lpwstr>
  </property>
  <property fmtid="{D5CDD505-2E9C-101B-9397-08002B2CF9AE}" pid="3" name="MediaServiceImageTags">
    <vt:lpwstr/>
  </property>
</Properties>
</file>